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7795" windowHeight="1233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J7" i="1" l="1"/>
  <c r="T2" i="1" s="1"/>
  <c r="C6" i="1"/>
  <c r="P2" i="1"/>
  <c r="O3" i="1"/>
  <c r="O4" i="1" s="1"/>
  <c r="O5" i="1" s="1"/>
  <c r="O6" i="1" s="1"/>
  <c r="O7" i="1" s="1"/>
  <c r="O8" i="1" s="1"/>
  <c r="O9" i="1" s="1"/>
  <c r="O10" i="1" s="1"/>
  <c r="O11" i="1" s="1"/>
  <c r="O12" i="1" s="1"/>
  <c r="O13" i="1" s="1"/>
  <c r="O14" i="1" s="1"/>
  <c r="O15" i="1" s="1"/>
  <c r="O16" i="1" s="1"/>
  <c r="O17" i="1" s="1"/>
  <c r="O18" i="1" s="1"/>
  <c r="O19" i="1" s="1"/>
  <c r="O20" i="1" s="1"/>
  <c r="O21" i="1" s="1"/>
  <c r="O22" i="1" s="1"/>
  <c r="O23" i="1" s="1"/>
  <c r="O24" i="1" s="1"/>
  <c r="O25" i="1" s="1"/>
  <c r="O26" i="1" s="1"/>
  <c r="O27" i="1" s="1"/>
  <c r="O28" i="1" s="1"/>
  <c r="O29" i="1" s="1"/>
  <c r="O30" i="1" s="1"/>
  <c r="O31" i="1" s="1"/>
  <c r="O32" i="1" s="1"/>
  <c r="O33" i="1" s="1"/>
  <c r="O34" i="1" s="1"/>
  <c r="O35" i="1" s="1"/>
  <c r="O36" i="1" s="1"/>
  <c r="O37" i="1" s="1"/>
  <c r="O38" i="1" s="1"/>
  <c r="O39" i="1" s="1"/>
  <c r="O40" i="1" s="1"/>
  <c r="O41" i="1" s="1"/>
  <c r="O42" i="1" s="1"/>
  <c r="O43" i="1" s="1"/>
  <c r="O44" i="1" s="1"/>
  <c r="O45" i="1" s="1"/>
  <c r="O46" i="1" s="1"/>
  <c r="O47" i="1" s="1"/>
  <c r="O48" i="1" s="1"/>
  <c r="O49" i="1" s="1"/>
  <c r="O50" i="1" s="1"/>
  <c r="O51" i="1" s="1"/>
  <c r="O52" i="1" s="1"/>
  <c r="O53" i="1" s="1"/>
  <c r="O54" i="1" s="1"/>
  <c r="O55" i="1" s="1"/>
  <c r="O56" i="1" s="1"/>
  <c r="O57" i="1" s="1"/>
  <c r="O58" i="1" s="1"/>
  <c r="O59" i="1" s="1"/>
  <c r="O60" i="1" s="1"/>
  <c r="O61" i="1" s="1"/>
  <c r="O62" i="1" s="1"/>
  <c r="O63" i="1" s="1"/>
  <c r="O64" i="1" s="1"/>
  <c r="O65" i="1" s="1"/>
  <c r="O66" i="1" s="1"/>
  <c r="O67" i="1" s="1"/>
  <c r="O68" i="1" s="1"/>
  <c r="O69" i="1" s="1"/>
  <c r="O70" i="1" s="1"/>
  <c r="O71" i="1" s="1"/>
  <c r="O72" i="1" s="1"/>
  <c r="D5" i="1"/>
  <c r="T3" i="1" l="1"/>
  <c r="P72" i="1"/>
  <c r="P31" i="1"/>
  <c r="P3" i="1"/>
  <c r="P15" i="1"/>
  <c r="P19" i="1"/>
  <c r="P35" i="1"/>
  <c r="P7" i="1"/>
  <c r="P23" i="1"/>
  <c r="P39" i="1"/>
  <c r="F3" i="1"/>
  <c r="F2" i="1"/>
  <c r="P11" i="1"/>
  <c r="P27" i="1"/>
  <c r="O73" i="1"/>
  <c r="P4" i="1"/>
  <c r="P8" i="1"/>
  <c r="P12" i="1"/>
  <c r="P16" i="1"/>
  <c r="P20" i="1"/>
  <c r="P24" i="1"/>
  <c r="P28" i="1"/>
  <c r="P32" i="1"/>
  <c r="P36" i="1"/>
  <c r="P40" i="1"/>
  <c r="P44" i="1"/>
  <c r="P48" i="1"/>
  <c r="P52" i="1"/>
  <c r="P56" i="1"/>
  <c r="P60" i="1"/>
  <c r="P64" i="1"/>
  <c r="P68" i="1"/>
  <c r="P5" i="1"/>
  <c r="P9" i="1"/>
  <c r="P13" i="1"/>
  <c r="P17" i="1"/>
  <c r="P21" i="1"/>
  <c r="P25" i="1"/>
  <c r="P29" i="1"/>
  <c r="P33" i="1"/>
  <c r="P37" i="1"/>
  <c r="P41" i="1"/>
  <c r="P45" i="1"/>
  <c r="P49" i="1"/>
  <c r="P53" i="1"/>
  <c r="P57" i="1"/>
  <c r="P61" i="1"/>
  <c r="P65" i="1"/>
  <c r="P69" i="1"/>
  <c r="P43" i="1"/>
  <c r="P47" i="1"/>
  <c r="P55" i="1"/>
  <c r="P59" i="1"/>
  <c r="P63" i="1"/>
  <c r="P67" i="1"/>
  <c r="P71" i="1"/>
  <c r="P6" i="1"/>
  <c r="P10" i="1"/>
  <c r="P14" i="1"/>
  <c r="P18" i="1"/>
  <c r="P22" i="1"/>
  <c r="P26" i="1"/>
  <c r="P30" i="1"/>
  <c r="P34" i="1"/>
  <c r="P38" i="1"/>
  <c r="P42" i="1"/>
  <c r="P46" i="1"/>
  <c r="P50" i="1"/>
  <c r="P54" i="1"/>
  <c r="P58" i="1"/>
  <c r="P62" i="1"/>
  <c r="P66" i="1"/>
  <c r="P70" i="1"/>
  <c r="P51" i="1"/>
  <c r="F5" i="1" l="1"/>
  <c r="D7" i="1" s="1"/>
  <c r="D8" i="1" s="1"/>
  <c r="O74" i="1"/>
  <c r="P73" i="1"/>
  <c r="I2" i="1" l="1"/>
  <c r="I3" i="1" s="1"/>
  <c r="Q32" i="1"/>
  <c r="Q47" i="1"/>
  <c r="Q28" i="1"/>
  <c r="Q10" i="1"/>
  <c r="Q35" i="1"/>
  <c r="Q21" i="1"/>
  <c r="Q50" i="1"/>
  <c r="Q8" i="1"/>
  <c r="Q45" i="1"/>
  <c r="Q44" i="1"/>
  <c r="Q25" i="1"/>
  <c r="Q19" i="1"/>
  <c r="Q12" i="1"/>
  <c r="Q65" i="1"/>
  <c r="Q43" i="1"/>
  <c r="Q6" i="1"/>
  <c r="Q23" i="1"/>
  <c r="Q37" i="1"/>
  <c r="Q61" i="1"/>
  <c r="Q39" i="1"/>
  <c r="Q9" i="1"/>
  <c r="Q22" i="1"/>
  <c r="Q63" i="1"/>
  <c r="Q49" i="1"/>
  <c r="Q46" i="1"/>
  <c r="Q59" i="1"/>
  <c r="Q26" i="1"/>
  <c r="Q16" i="1"/>
  <c r="Q38" i="1"/>
  <c r="Q36" i="1"/>
  <c r="Q66" i="1"/>
  <c r="Q52" i="1"/>
  <c r="Q62" i="1"/>
  <c r="Q72" i="1"/>
  <c r="Q74" i="1"/>
  <c r="Q71" i="1"/>
  <c r="Q58" i="1"/>
  <c r="Q57" i="1"/>
  <c r="Q68" i="1"/>
  <c r="Q67" i="1"/>
  <c r="Q70" i="1"/>
  <c r="Q69" i="1"/>
  <c r="Q5" i="1"/>
  <c r="Q64" i="1"/>
  <c r="Q31" i="1"/>
  <c r="Q34" i="1"/>
  <c r="Q33" i="1"/>
  <c r="Q4" i="1"/>
  <c r="Q27" i="1"/>
  <c r="Q30" i="1"/>
  <c r="Q29" i="1"/>
  <c r="Q24" i="1"/>
  <c r="Q7" i="1"/>
  <c r="Q48" i="1"/>
  <c r="Q3" i="1"/>
  <c r="Q73" i="1"/>
  <c r="Q55" i="1"/>
  <c r="Q42" i="1"/>
  <c r="Q41" i="1"/>
  <c r="Q40" i="1"/>
  <c r="Q51" i="1"/>
  <c r="Q54" i="1"/>
  <c r="Q53" i="1"/>
  <c r="Q60" i="1"/>
  <c r="Q20" i="1"/>
  <c r="Q15" i="1"/>
  <c r="Q18" i="1"/>
  <c r="Q17" i="1"/>
  <c r="Q56" i="1"/>
  <c r="Q11" i="1"/>
  <c r="Q14" i="1"/>
  <c r="Q13" i="1"/>
  <c r="Q2" i="1"/>
  <c r="O75" i="1"/>
  <c r="Q75" i="1" s="1"/>
  <c r="P74" i="1"/>
  <c r="O76" i="1" l="1"/>
  <c r="Q76" i="1" s="1"/>
  <c r="P75" i="1"/>
  <c r="P76" i="1" l="1"/>
  <c r="O77" i="1"/>
  <c r="Q77" i="1" s="1"/>
  <c r="P77" i="1" l="1"/>
  <c r="O78" i="1"/>
  <c r="Q78" i="1" s="1"/>
  <c r="P78" i="1" l="1"/>
  <c r="O79" i="1"/>
  <c r="Q79" i="1" s="1"/>
  <c r="O80" i="1" l="1"/>
  <c r="Q80" i="1" s="1"/>
  <c r="P79" i="1"/>
  <c r="P80" i="1" l="1"/>
  <c r="O81" i="1"/>
  <c r="Q81" i="1" s="1"/>
  <c r="P81" i="1" l="1"/>
  <c r="O82" i="1"/>
  <c r="P82" i="1" l="1"/>
  <c r="O83" i="1"/>
  <c r="Q82" i="1"/>
  <c r="Q83" i="1" l="1"/>
  <c r="O84" i="1"/>
  <c r="P83" i="1"/>
  <c r="O85" i="1" l="1"/>
  <c r="Q84" i="1"/>
  <c r="P84" i="1"/>
  <c r="Q85" i="1" l="1"/>
  <c r="O86" i="1"/>
  <c r="P85" i="1"/>
  <c r="Q86" i="1" l="1"/>
  <c r="P86" i="1"/>
  <c r="O87" i="1"/>
  <c r="Q87" i="1" l="1"/>
  <c r="P87" i="1"/>
  <c r="O88" i="1"/>
  <c r="Q88" i="1" l="1"/>
  <c r="O89" i="1"/>
  <c r="P88" i="1"/>
  <c r="Q89" i="1" l="1"/>
  <c r="P89" i="1"/>
  <c r="O90" i="1"/>
  <c r="Q90" i="1" l="1"/>
  <c r="P90" i="1"/>
  <c r="O91" i="1"/>
  <c r="Q91" i="1" l="1"/>
  <c r="P91" i="1"/>
  <c r="O92" i="1"/>
  <c r="Q92" i="1" l="1"/>
  <c r="P92" i="1"/>
  <c r="O93" i="1"/>
  <c r="Q93" i="1" l="1"/>
  <c r="P93" i="1"/>
  <c r="O94" i="1"/>
  <c r="Q94" i="1" l="1"/>
  <c r="O95" i="1"/>
  <c r="P94" i="1"/>
  <c r="Q95" i="1" l="1"/>
  <c r="O96" i="1"/>
  <c r="P95" i="1"/>
  <c r="Q96" i="1" l="1"/>
  <c r="O97" i="1"/>
  <c r="P96" i="1"/>
  <c r="Q97" i="1" l="1"/>
  <c r="O98" i="1"/>
  <c r="P97" i="1"/>
  <c r="Q98" i="1" l="1"/>
  <c r="O99" i="1"/>
  <c r="P98" i="1"/>
  <c r="Q99" i="1" l="1"/>
  <c r="P99" i="1"/>
  <c r="O100" i="1"/>
  <c r="Q100" i="1" l="1"/>
  <c r="P100" i="1"/>
  <c r="O101" i="1"/>
  <c r="Q101" i="1" l="1"/>
  <c r="O102" i="1"/>
  <c r="P101" i="1"/>
  <c r="Q102" i="1" l="1"/>
  <c r="O103" i="1"/>
  <c r="P102" i="1"/>
  <c r="Q103" i="1" l="1"/>
  <c r="P103" i="1"/>
  <c r="O104" i="1"/>
  <c r="Q104" i="1" l="1"/>
  <c r="P104" i="1"/>
  <c r="O105" i="1"/>
  <c r="Q105" i="1" l="1"/>
  <c r="P105" i="1"/>
  <c r="O106" i="1"/>
  <c r="Q106" i="1" l="1"/>
  <c r="P106" i="1"/>
  <c r="O107" i="1"/>
  <c r="Q107" i="1" l="1"/>
  <c r="O108" i="1"/>
  <c r="P107" i="1"/>
  <c r="Q108" i="1" l="1"/>
  <c r="O109" i="1"/>
  <c r="P108" i="1"/>
  <c r="Q109" i="1" l="1"/>
  <c r="O110" i="1"/>
  <c r="P109" i="1"/>
  <c r="Q110" i="1" l="1"/>
  <c r="O111" i="1"/>
  <c r="P110" i="1"/>
  <c r="Q111" i="1" l="1"/>
  <c r="P111" i="1"/>
  <c r="O112" i="1"/>
  <c r="Q112" i="1" l="1"/>
  <c r="O113" i="1"/>
  <c r="P112" i="1"/>
  <c r="Q113" i="1" l="1"/>
  <c r="O114" i="1"/>
  <c r="P113" i="1"/>
  <c r="Q114" i="1" l="1"/>
  <c r="O115" i="1"/>
  <c r="P114" i="1"/>
  <c r="Q115" i="1" l="1"/>
  <c r="P115" i="1"/>
  <c r="O116" i="1"/>
  <c r="P116" i="1" l="1"/>
  <c r="O117" i="1"/>
  <c r="Q116" i="1"/>
  <c r="Q117" i="1" l="1"/>
  <c r="O118" i="1"/>
  <c r="P117" i="1"/>
  <c r="O119" i="1" l="1"/>
  <c r="Q118" i="1"/>
  <c r="P118" i="1"/>
  <c r="Q119" i="1" l="1"/>
  <c r="O120" i="1"/>
  <c r="P119" i="1"/>
  <c r="Q120" i="1" l="1"/>
  <c r="O121" i="1"/>
  <c r="P120" i="1"/>
  <c r="Q121" i="1" l="1"/>
  <c r="O122" i="1"/>
  <c r="P121" i="1"/>
  <c r="Q122" i="1" l="1"/>
  <c r="P122" i="1"/>
  <c r="O123" i="1"/>
  <c r="Q123" i="1" l="1"/>
  <c r="P123" i="1"/>
  <c r="O124" i="1"/>
  <c r="Q124" i="1" l="1"/>
  <c r="O125" i="1"/>
  <c r="P124" i="1"/>
  <c r="Q125" i="1" l="1"/>
  <c r="O126" i="1"/>
  <c r="P125" i="1"/>
  <c r="Q126" i="1" l="1"/>
  <c r="O127" i="1"/>
  <c r="P126" i="1"/>
  <c r="Q127" i="1" l="1"/>
  <c r="P127" i="1"/>
  <c r="O128" i="1"/>
  <c r="Q128" i="1" l="1"/>
  <c r="O129" i="1"/>
  <c r="P128" i="1"/>
  <c r="Q129" i="1" l="1"/>
  <c r="P129" i="1"/>
  <c r="O130" i="1"/>
  <c r="Q130" i="1" l="1"/>
  <c r="O131" i="1"/>
  <c r="P130" i="1"/>
  <c r="Q131" i="1" l="1"/>
  <c r="P131" i="1"/>
  <c r="O132" i="1"/>
  <c r="Q132" i="1" l="1"/>
  <c r="P132" i="1"/>
  <c r="O133" i="1"/>
  <c r="Q133" i="1" l="1"/>
  <c r="P133" i="1"/>
  <c r="O134" i="1"/>
  <c r="Q134" i="1" l="1"/>
  <c r="P134" i="1"/>
  <c r="O135" i="1"/>
  <c r="Q135" i="1" l="1"/>
  <c r="P135" i="1"/>
  <c r="O136" i="1"/>
  <c r="Q136" i="1" l="1"/>
  <c r="P136" i="1"/>
  <c r="O137" i="1"/>
  <c r="Q137" i="1" l="1"/>
  <c r="P137" i="1"/>
  <c r="O138" i="1"/>
  <c r="Q138" i="1" l="1"/>
  <c r="P138" i="1"/>
  <c r="O139" i="1"/>
  <c r="Q139" i="1" l="1"/>
  <c r="P139" i="1"/>
  <c r="O140" i="1"/>
  <c r="Q140" i="1" l="1"/>
  <c r="P140" i="1"/>
  <c r="O141" i="1"/>
  <c r="Q141" i="1" l="1"/>
  <c r="P141" i="1"/>
  <c r="O142" i="1"/>
  <c r="Q142" i="1" l="1"/>
  <c r="P142" i="1"/>
  <c r="O143" i="1"/>
  <c r="Q143" i="1" l="1"/>
  <c r="P143" i="1"/>
  <c r="O144" i="1"/>
  <c r="Q144" i="1" l="1"/>
  <c r="P144" i="1"/>
  <c r="O145" i="1"/>
  <c r="Q145" i="1" l="1"/>
  <c r="O146" i="1"/>
  <c r="P145" i="1"/>
  <c r="Q146" i="1" l="1"/>
  <c r="P146" i="1"/>
  <c r="O147" i="1"/>
  <c r="Q147" i="1" l="1"/>
  <c r="O148" i="1"/>
  <c r="P147" i="1"/>
  <c r="Q148" i="1" l="1"/>
  <c r="P148" i="1"/>
  <c r="O149" i="1"/>
  <c r="Q149" i="1" l="1"/>
  <c r="P149" i="1"/>
  <c r="O150" i="1"/>
  <c r="Q150" i="1" l="1"/>
  <c r="P150" i="1"/>
  <c r="O151" i="1"/>
  <c r="Q151" i="1" l="1"/>
  <c r="P151" i="1"/>
  <c r="O152" i="1"/>
  <c r="Q152" i="1" l="1"/>
  <c r="P152" i="1"/>
  <c r="O153" i="1"/>
  <c r="Q153" i="1" l="1"/>
  <c r="P153" i="1"/>
  <c r="O154" i="1"/>
  <c r="Q154" i="1" l="1"/>
  <c r="P154" i="1"/>
  <c r="O155" i="1"/>
  <c r="Q155" i="1" l="1"/>
  <c r="P155" i="1"/>
  <c r="O156" i="1"/>
  <c r="Q156" i="1" l="1"/>
  <c r="P156" i="1"/>
  <c r="O157" i="1"/>
  <c r="Q157" i="1" l="1"/>
  <c r="P157" i="1"/>
  <c r="O158" i="1"/>
  <c r="P158" i="1" l="1"/>
  <c r="Q158" i="1"/>
</calcChain>
</file>

<file path=xl/sharedStrings.xml><?xml version="1.0" encoding="utf-8"?>
<sst xmlns="http://schemas.openxmlformats.org/spreadsheetml/2006/main" count="24" uniqueCount="23">
  <si>
    <t>Power curve demo</t>
  </si>
  <si>
    <t>null</t>
  </si>
  <si>
    <t>group</t>
  </si>
  <si>
    <t>A</t>
  </si>
  <si>
    <t>B</t>
  </si>
  <si>
    <t>mean</t>
  </si>
  <si>
    <t>SD</t>
  </si>
  <si>
    <t>SEM</t>
  </si>
  <si>
    <t>n</t>
  </si>
  <si>
    <t>t</t>
  </si>
  <si>
    <t>null t</t>
  </si>
  <si>
    <t>df</t>
  </si>
  <si>
    <t>alt-non null</t>
  </si>
  <si>
    <t xml:space="preserve"> </t>
  </si>
  <si>
    <t>difference</t>
  </si>
  <si>
    <t>x</t>
  </si>
  <si>
    <t>y</t>
  </si>
  <si>
    <t>power</t>
  </si>
  <si>
    <t>power t</t>
  </si>
  <si>
    <t>alpha</t>
  </si>
  <si>
    <t>critical values -&gt;</t>
  </si>
  <si>
    <t>delta (obs t) - &gt;</t>
  </si>
  <si>
    <t>p 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</si>
</sst>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00"/>
    <numFmt numFmtId="165" formatCode="0.0"/>
    <numFmt numFmtId="166" formatCode="0.00000000"/>
    <numFmt numFmtId="167" formatCode="0.0%"/>
    <numFmt numFmtId="173" formatCode="0.0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C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8">
    <xf numFmtId="0" fontId="0" fillId="0" borderId="0" xfId="0"/>
    <xf numFmtId="0" fontId="4" fillId="0" borderId="0" xfId="0" applyFont="1"/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2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165" fontId="3" fillId="0" borderId="0" xfId="0" applyNumberFormat="1" applyFont="1" applyAlignment="1">
      <alignment horizontal="center"/>
    </xf>
    <xf numFmtId="166" fontId="0" fillId="0" borderId="0" xfId="0" applyNumberFormat="1" applyAlignment="1">
      <alignment horizontal="center"/>
    </xf>
    <xf numFmtId="166" fontId="3" fillId="0" borderId="0" xfId="0" applyNumberFormat="1" applyFont="1" applyAlignment="1">
      <alignment horizontal="center"/>
    </xf>
    <xf numFmtId="166" fontId="2" fillId="0" borderId="0" xfId="0" applyNumberFormat="1" applyFont="1" applyAlignment="1">
      <alignment horizontal="center"/>
    </xf>
    <xf numFmtId="165" fontId="2" fillId="0" borderId="0" xfId="0" applyNumberFormat="1" applyFont="1" applyAlignment="1">
      <alignment horizontal="center"/>
    </xf>
    <xf numFmtId="2" fontId="0" fillId="0" borderId="0" xfId="0" applyNumberFormat="1"/>
    <xf numFmtId="0" fontId="5" fillId="0" borderId="0" xfId="0" applyFont="1"/>
    <xf numFmtId="0" fontId="5" fillId="0" borderId="0" xfId="0" applyFont="1" applyAlignment="1">
      <alignment horizontal="center"/>
    </xf>
    <xf numFmtId="165" fontId="5" fillId="0" borderId="0" xfId="0" applyNumberFormat="1" applyFont="1" applyAlignment="1">
      <alignment horizontal="center"/>
    </xf>
    <xf numFmtId="2" fontId="5" fillId="0" borderId="0" xfId="0" applyNumberFormat="1" applyFont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165" fontId="5" fillId="0" borderId="1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4" fillId="0" borderId="0" xfId="0" applyNumberFormat="1" applyFont="1" applyAlignment="1">
      <alignment horizontal="center"/>
    </xf>
    <xf numFmtId="167" fontId="6" fillId="0" borderId="0" xfId="1" applyNumberFormat="1" applyFont="1" applyAlignment="1">
      <alignment horizontal="center"/>
    </xf>
    <xf numFmtId="164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173" fontId="0" fillId="0" borderId="0" xfId="0" applyNumberFormat="1" applyAlignment="1">
      <alignment horizontal="center"/>
    </xf>
    <xf numFmtId="2" fontId="6" fillId="0" borderId="0" xfId="0" applyNumberFormat="1" applyFont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>
                <a:solidFill>
                  <a:srgbClr val="0070C0"/>
                </a:solidFill>
              </a:rPr>
              <a:t>null</a:t>
            </a:r>
            <a:r>
              <a:rPr lang="en-US"/>
              <a:t> and</a:t>
            </a:r>
            <a:r>
              <a:rPr lang="en-US" baseline="0"/>
              <a:t> </a:t>
            </a:r>
            <a:r>
              <a:rPr lang="en-US" baseline="0">
                <a:solidFill>
                  <a:srgbClr val="C00000"/>
                </a:solidFill>
              </a:rPr>
              <a:t>non null</a:t>
            </a:r>
            <a:r>
              <a:rPr lang="en-US" baseline="0"/>
              <a:t> t distributions for difference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3.0670763715511171E-2"/>
          <c:y val="0.10267023637580583"/>
          <c:w val="0.92386305302997351"/>
          <c:h val="0.79275075877950063"/>
        </c:manualLayout>
      </c:layout>
      <c:scatterChart>
        <c:scatterStyle val="lineMarker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null</c:v>
                </c:pt>
              </c:strCache>
            </c:strRef>
          </c:tx>
          <c:marker>
            <c:symbol val="none"/>
          </c:marker>
          <c:xVal>
            <c:numRef>
              <c:f>Sheet1!$O$2:$O$82</c:f>
              <c:numCache>
                <c:formatCode>0.0</c:formatCode>
                <c:ptCount val="81"/>
                <c:pt idx="0">
                  <c:v>-4</c:v>
                </c:pt>
                <c:pt idx="1">
                  <c:v>-3.9</c:v>
                </c:pt>
                <c:pt idx="2">
                  <c:v>-3.8</c:v>
                </c:pt>
                <c:pt idx="3">
                  <c:v>-3.6999999999999997</c:v>
                </c:pt>
                <c:pt idx="4">
                  <c:v>-3.5999999999999996</c:v>
                </c:pt>
                <c:pt idx="5">
                  <c:v>-3.4999999999999996</c:v>
                </c:pt>
                <c:pt idx="6">
                  <c:v>-3.3999999999999995</c:v>
                </c:pt>
                <c:pt idx="7">
                  <c:v>-3.2999999999999994</c:v>
                </c:pt>
                <c:pt idx="8">
                  <c:v>-3.1999999999999993</c:v>
                </c:pt>
                <c:pt idx="9">
                  <c:v>-3.0999999999999992</c:v>
                </c:pt>
                <c:pt idx="10">
                  <c:v>-2.9999999999999991</c:v>
                </c:pt>
                <c:pt idx="11">
                  <c:v>-2.899999999999999</c:v>
                </c:pt>
                <c:pt idx="12">
                  <c:v>-2.7999999999999989</c:v>
                </c:pt>
                <c:pt idx="13">
                  <c:v>-2.6999999999999988</c:v>
                </c:pt>
                <c:pt idx="14">
                  <c:v>-2.5999999999999988</c:v>
                </c:pt>
                <c:pt idx="15">
                  <c:v>-2.4999999999999987</c:v>
                </c:pt>
                <c:pt idx="16">
                  <c:v>-2.3999999999999986</c:v>
                </c:pt>
                <c:pt idx="17">
                  <c:v>-2.2999999999999985</c:v>
                </c:pt>
                <c:pt idx="18">
                  <c:v>-2.1999999999999984</c:v>
                </c:pt>
                <c:pt idx="19">
                  <c:v>-2.0999999999999983</c:v>
                </c:pt>
                <c:pt idx="20">
                  <c:v>-1.9999999999999982</c:v>
                </c:pt>
                <c:pt idx="21">
                  <c:v>-1.8999999999999981</c:v>
                </c:pt>
                <c:pt idx="22">
                  <c:v>-1.799999999999998</c:v>
                </c:pt>
                <c:pt idx="23">
                  <c:v>-1.699999999999998</c:v>
                </c:pt>
                <c:pt idx="24">
                  <c:v>-1.5999999999999979</c:v>
                </c:pt>
                <c:pt idx="25">
                  <c:v>-1.4999999999999978</c:v>
                </c:pt>
                <c:pt idx="26">
                  <c:v>-1.3999999999999977</c:v>
                </c:pt>
                <c:pt idx="27">
                  <c:v>-1.2999999999999976</c:v>
                </c:pt>
                <c:pt idx="28">
                  <c:v>-1.1999999999999975</c:v>
                </c:pt>
                <c:pt idx="29">
                  <c:v>-1.0999999999999974</c:v>
                </c:pt>
                <c:pt idx="30">
                  <c:v>-0.99999999999999745</c:v>
                </c:pt>
                <c:pt idx="31">
                  <c:v>-0.89999999999999747</c:v>
                </c:pt>
                <c:pt idx="32">
                  <c:v>-0.79999999999999749</c:v>
                </c:pt>
                <c:pt idx="33">
                  <c:v>-0.69999999999999751</c:v>
                </c:pt>
                <c:pt idx="34">
                  <c:v>-0.59999999999999754</c:v>
                </c:pt>
                <c:pt idx="35">
                  <c:v>-0.49999999999999756</c:v>
                </c:pt>
                <c:pt idx="36">
                  <c:v>-0.39999999999999758</c:v>
                </c:pt>
                <c:pt idx="37">
                  <c:v>-0.2999999999999976</c:v>
                </c:pt>
                <c:pt idx="38">
                  <c:v>-0.1999999999999976</c:v>
                </c:pt>
                <c:pt idx="39">
                  <c:v>-9.9999999999997591E-2</c:v>
                </c:pt>
                <c:pt idx="40">
                  <c:v>2.4147350785597155E-15</c:v>
                </c:pt>
                <c:pt idx="41">
                  <c:v>0.10000000000000242</c:v>
                </c:pt>
                <c:pt idx="42">
                  <c:v>0.20000000000000243</c:v>
                </c:pt>
                <c:pt idx="43">
                  <c:v>0.30000000000000243</c:v>
                </c:pt>
                <c:pt idx="44">
                  <c:v>0.40000000000000246</c:v>
                </c:pt>
                <c:pt idx="45">
                  <c:v>0.50000000000000244</c:v>
                </c:pt>
                <c:pt idx="46">
                  <c:v>0.60000000000000242</c:v>
                </c:pt>
                <c:pt idx="47">
                  <c:v>0.7000000000000024</c:v>
                </c:pt>
                <c:pt idx="48">
                  <c:v>0.80000000000000238</c:v>
                </c:pt>
                <c:pt idx="49">
                  <c:v>0.90000000000000235</c:v>
                </c:pt>
                <c:pt idx="50">
                  <c:v>1.0000000000000024</c:v>
                </c:pt>
                <c:pt idx="51">
                  <c:v>1.1000000000000025</c:v>
                </c:pt>
                <c:pt idx="52">
                  <c:v>1.2000000000000026</c:v>
                </c:pt>
                <c:pt idx="53">
                  <c:v>1.3000000000000027</c:v>
                </c:pt>
                <c:pt idx="54">
                  <c:v>1.4000000000000028</c:v>
                </c:pt>
                <c:pt idx="55">
                  <c:v>1.5000000000000029</c:v>
                </c:pt>
                <c:pt idx="56">
                  <c:v>1.600000000000003</c:v>
                </c:pt>
                <c:pt idx="57">
                  <c:v>1.7000000000000031</c:v>
                </c:pt>
                <c:pt idx="58">
                  <c:v>1.8000000000000032</c:v>
                </c:pt>
                <c:pt idx="59">
                  <c:v>1.9000000000000032</c:v>
                </c:pt>
                <c:pt idx="60">
                  <c:v>2.0000000000000031</c:v>
                </c:pt>
                <c:pt idx="61">
                  <c:v>2.1000000000000032</c:v>
                </c:pt>
                <c:pt idx="62">
                  <c:v>2.2000000000000033</c:v>
                </c:pt>
                <c:pt idx="63">
                  <c:v>2.3000000000000034</c:v>
                </c:pt>
                <c:pt idx="64">
                  <c:v>2.4000000000000035</c:v>
                </c:pt>
                <c:pt idx="65">
                  <c:v>2.5000000000000036</c:v>
                </c:pt>
                <c:pt idx="66">
                  <c:v>2.6000000000000036</c:v>
                </c:pt>
                <c:pt idx="67">
                  <c:v>2.7000000000000037</c:v>
                </c:pt>
                <c:pt idx="68">
                  <c:v>2.8000000000000038</c:v>
                </c:pt>
                <c:pt idx="69">
                  <c:v>2.9000000000000039</c:v>
                </c:pt>
                <c:pt idx="70">
                  <c:v>3.000000000000004</c:v>
                </c:pt>
                <c:pt idx="71">
                  <c:v>3.1000000000000041</c:v>
                </c:pt>
                <c:pt idx="72">
                  <c:v>3.2000000000000042</c:v>
                </c:pt>
                <c:pt idx="73">
                  <c:v>3.3000000000000043</c:v>
                </c:pt>
                <c:pt idx="74">
                  <c:v>3.4000000000000044</c:v>
                </c:pt>
                <c:pt idx="75">
                  <c:v>3.5000000000000044</c:v>
                </c:pt>
                <c:pt idx="76">
                  <c:v>3.6000000000000045</c:v>
                </c:pt>
                <c:pt idx="77">
                  <c:v>3.7000000000000046</c:v>
                </c:pt>
                <c:pt idx="78">
                  <c:v>3.8000000000000047</c:v>
                </c:pt>
                <c:pt idx="79">
                  <c:v>3.9000000000000048</c:v>
                </c:pt>
                <c:pt idx="80">
                  <c:v>4.0000000000000044</c:v>
                </c:pt>
              </c:numCache>
            </c:numRef>
          </c:xVal>
          <c:yVal>
            <c:numRef>
              <c:f>Sheet1!$P$2:$P$82</c:f>
              <c:numCache>
                <c:formatCode>0.00000000</c:formatCode>
                <c:ptCount val="81"/>
                <c:pt idx="0">
                  <c:v>3.0048879186841103E-4</c:v>
                </c:pt>
                <c:pt idx="1">
                  <c:v>4.1241742610654501E-4</c:v>
                </c:pt>
                <c:pt idx="2">
                  <c:v>5.6337812649668738E-4</c:v>
                </c:pt>
                <c:pt idx="3">
                  <c:v>7.6583619522343593E-4</c:v>
                </c:pt>
                <c:pt idx="4">
                  <c:v>1.035768283770634E-3</c:v>
                </c:pt>
                <c:pt idx="5">
                  <c:v>1.3934690162859743E-3</c:v>
                </c:pt>
                <c:pt idx="6">
                  <c:v>1.8644751371879179E-3</c:v>
                </c:pt>
                <c:pt idx="7">
                  <c:v>2.4805989725258304E-3</c:v>
                </c:pt>
                <c:pt idx="8">
                  <c:v>3.2810509466340084E-3</c:v>
                </c:pt>
                <c:pt idx="9">
                  <c:v>4.3136151870200555E-3</c:v>
                </c:pt>
                <c:pt idx="10">
                  <c:v>5.6358228039909992E-3</c:v>
                </c:pt>
                <c:pt idx="11">
                  <c:v>7.3160445707786742E-3</c:v>
                </c:pt>
                <c:pt idx="12">
                  <c:v>9.4343993289505157E-3</c:v>
                </c:pt>
                <c:pt idx="13">
                  <c:v>1.2083348069645594E-2</c:v>
                </c:pt>
                <c:pt idx="14">
                  <c:v>1.5367818661760835E-2</c:v>
                </c:pt>
                <c:pt idx="15">
                  <c:v>1.9404685823030968E-2</c:v>
                </c:pt>
                <c:pt idx="16">
                  <c:v>2.4321419143315755E-2</c:v>
                </c:pt>
                <c:pt idx="17">
                  <c:v>3.0253713319987125E-2</c:v>
                </c:pt>
                <c:pt idx="18">
                  <c:v>3.7341933982152742E-2</c:v>
                </c:pt>
                <c:pt idx="19">
                  <c:v>4.5726253904749666E-2</c:v>
                </c:pt>
                <c:pt idx="20">
                  <c:v>5.5540421263436036E-2</c:v>
                </c:pt>
                <c:pt idx="21">
                  <c:v>6.6904195104748168E-2</c:v>
                </c:pt>
                <c:pt idx="22">
                  <c:v>7.9914601819336767E-2</c:v>
                </c:pt>
                <c:pt idx="23">
                  <c:v>9.4636304954725595E-2</c:v>
                </c:pt>
                <c:pt idx="24">
                  <c:v>0.11109153001320994</c:v>
                </c:pt>
                <c:pt idx="25">
                  <c:v>0.1292501327682031</c:v>
                </c:pt>
                <c:pt idx="26">
                  <c:v>0.14902052753253975</c:v>
                </c:pt>
                <c:pt idx="27">
                  <c:v>0.17024228209372225</c:v>
                </c:pt>
                <c:pt idx="28">
                  <c:v>0.19268121999645804</c:v>
                </c:pt>
                <c:pt idx="29">
                  <c:v>0.21602783227471603</c:v>
                </c:pt>
                <c:pt idx="30">
                  <c:v>0.2398996786496855</c:v>
                </c:pt>
                <c:pt idx="31">
                  <c:v>0.26384824956528069</c:v>
                </c:pt>
                <c:pt idx="32">
                  <c:v>0.28737047212633854</c:v>
                </c:pt>
                <c:pt idx="33">
                  <c:v>0.30992469283377078</c:v>
                </c:pt>
                <c:pt idx="34">
                  <c:v>0.33095058616940015</c:v>
                </c:pt>
                <c:pt idx="35">
                  <c:v>0.34989205701748693</c:v>
                </c:pt>
                <c:pt idx="36">
                  <c:v>0.36622186761207826</c:v>
                </c:pt>
                <c:pt idx="37">
                  <c:v>0.37946646680433965</c:v>
                </c:pt>
                <c:pt idx="38">
                  <c:v>0.38922936576605061</c:v>
                </c:pt>
                <c:pt idx="39">
                  <c:v>0.39521141356917988</c:v>
                </c:pt>
                <c:pt idx="40">
                  <c:v>0.39722648707490787</c:v>
                </c:pt>
                <c:pt idx="41">
                  <c:v>0.39521141356917971</c:v>
                </c:pt>
                <c:pt idx="42">
                  <c:v>0.38922936576605022</c:v>
                </c:pt>
                <c:pt idx="43">
                  <c:v>0.3794664668043391</c:v>
                </c:pt>
                <c:pt idx="44">
                  <c:v>0.36622186761207753</c:v>
                </c:pt>
                <c:pt idx="45">
                  <c:v>0.34989205701748599</c:v>
                </c:pt>
                <c:pt idx="46">
                  <c:v>0.33095058616939921</c:v>
                </c:pt>
                <c:pt idx="47">
                  <c:v>0.30992469283376972</c:v>
                </c:pt>
                <c:pt idx="48">
                  <c:v>0.28737047212633737</c:v>
                </c:pt>
                <c:pt idx="49">
                  <c:v>0.26384824956527952</c:v>
                </c:pt>
                <c:pt idx="50">
                  <c:v>0.23989967864968437</c:v>
                </c:pt>
                <c:pt idx="51">
                  <c:v>0.21602783227471484</c:v>
                </c:pt>
                <c:pt idx="52">
                  <c:v>0.19268121999645682</c:v>
                </c:pt>
                <c:pt idx="53">
                  <c:v>0.17024228209372116</c:v>
                </c:pt>
                <c:pt idx="54">
                  <c:v>0.14902052753253864</c:v>
                </c:pt>
                <c:pt idx="55">
                  <c:v>0.12925013276820216</c:v>
                </c:pt>
                <c:pt idx="56">
                  <c:v>0.11109153001320902</c:v>
                </c:pt>
                <c:pt idx="57">
                  <c:v>9.4636304954724818E-2</c:v>
                </c:pt>
                <c:pt idx="58">
                  <c:v>7.9914601819336045E-2</c:v>
                </c:pt>
                <c:pt idx="59">
                  <c:v>6.6904195104747544E-2</c:v>
                </c:pt>
                <c:pt idx="60">
                  <c:v>5.5540421263435537E-2</c:v>
                </c:pt>
                <c:pt idx="61">
                  <c:v>4.5726253904749208E-2</c:v>
                </c:pt>
                <c:pt idx="62">
                  <c:v>3.7341933982152388E-2</c:v>
                </c:pt>
                <c:pt idx="63">
                  <c:v>3.0253713319986823E-2</c:v>
                </c:pt>
                <c:pt idx="64">
                  <c:v>2.4321419143315495E-2</c:v>
                </c:pt>
                <c:pt idx="65">
                  <c:v>1.9404685823030732E-2</c:v>
                </c:pt>
                <c:pt idx="66">
                  <c:v>1.5367818661760662E-2</c:v>
                </c:pt>
                <c:pt idx="67">
                  <c:v>1.2083348069645453E-2</c:v>
                </c:pt>
                <c:pt idx="68">
                  <c:v>9.4343993289503995E-3</c:v>
                </c:pt>
                <c:pt idx="69">
                  <c:v>7.3160445707785796E-3</c:v>
                </c:pt>
                <c:pt idx="70">
                  <c:v>5.6358228039909281E-3</c:v>
                </c:pt>
                <c:pt idx="71">
                  <c:v>4.3136151870200017E-3</c:v>
                </c:pt>
                <c:pt idx="72">
                  <c:v>3.2810509466339646E-3</c:v>
                </c:pt>
                <c:pt idx="73">
                  <c:v>2.4805989725257948E-3</c:v>
                </c:pt>
                <c:pt idx="74">
                  <c:v>1.8644751371878895E-3</c:v>
                </c:pt>
                <c:pt idx="75">
                  <c:v>1.3934690162859531E-3</c:v>
                </c:pt>
                <c:pt idx="76">
                  <c:v>1.0357682837706182E-3</c:v>
                </c:pt>
                <c:pt idx="77">
                  <c:v>7.6583619522342422E-4</c:v>
                </c:pt>
                <c:pt idx="78">
                  <c:v>5.6337812649667979E-4</c:v>
                </c:pt>
                <c:pt idx="79">
                  <c:v>4.1241742610653904E-4</c:v>
                </c:pt>
                <c:pt idx="80">
                  <c:v>3.0048879186840669E-4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Sheet1!$Q$1</c:f>
              <c:strCache>
                <c:ptCount val="1"/>
                <c:pt idx="0">
                  <c:v>alt-non null</c:v>
                </c:pt>
              </c:strCache>
            </c:strRef>
          </c:tx>
          <c:marker>
            <c:symbol val="none"/>
          </c:marker>
          <c:xVal>
            <c:numRef>
              <c:f>Sheet1!$O$2:$O$122</c:f>
              <c:numCache>
                <c:formatCode>0.0</c:formatCode>
                <c:ptCount val="121"/>
                <c:pt idx="0">
                  <c:v>-4</c:v>
                </c:pt>
                <c:pt idx="1">
                  <c:v>-3.9</c:v>
                </c:pt>
                <c:pt idx="2">
                  <c:v>-3.8</c:v>
                </c:pt>
                <c:pt idx="3">
                  <c:v>-3.6999999999999997</c:v>
                </c:pt>
                <c:pt idx="4">
                  <c:v>-3.5999999999999996</c:v>
                </c:pt>
                <c:pt idx="5">
                  <c:v>-3.4999999999999996</c:v>
                </c:pt>
                <c:pt idx="6">
                  <c:v>-3.3999999999999995</c:v>
                </c:pt>
                <c:pt idx="7">
                  <c:v>-3.2999999999999994</c:v>
                </c:pt>
                <c:pt idx="8">
                  <c:v>-3.1999999999999993</c:v>
                </c:pt>
                <c:pt idx="9">
                  <c:v>-3.0999999999999992</c:v>
                </c:pt>
                <c:pt idx="10">
                  <c:v>-2.9999999999999991</c:v>
                </c:pt>
                <c:pt idx="11">
                  <c:v>-2.899999999999999</c:v>
                </c:pt>
                <c:pt idx="12">
                  <c:v>-2.7999999999999989</c:v>
                </c:pt>
                <c:pt idx="13">
                  <c:v>-2.6999999999999988</c:v>
                </c:pt>
                <c:pt idx="14">
                  <c:v>-2.5999999999999988</c:v>
                </c:pt>
                <c:pt idx="15">
                  <c:v>-2.4999999999999987</c:v>
                </c:pt>
                <c:pt idx="16">
                  <c:v>-2.3999999999999986</c:v>
                </c:pt>
                <c:pt idx="17">
                  <c:v>-2.2999999999999985</c:v>
                </c:pt>
                <c:pt idx="18">
                  <c:v>-2.1999999999999984</c:v>
                </c:pt>
                <c:pt idx="19">
                  <c:v>-2.0999999999999983</c:v>
                </c:pt>
                <c:pt idx="20">
                  <c:v>-1.9999999999999982</c:v>
                </c:pt>
                <c:pt idx="21">
                  <c:v>-1.8999999999999981</c:v>
                </c:pt>
                <c:pt idx="22">
                  <c:v>-1.799999999999998</c:v>
                </c:pt>
                <c:pt idx="23">
                  <c:v>-1.699999999999998</c:v>
                </c:pt>
                <c:pt idx="24">
                  <c:v>-1.5999999999999979</c:v>
                </c:pt>
                <c:pt idx="25">
                  <c:v>-1.4999999999999978</c:v>
                </c:pt>
                <c:pt idx="26">
                  <c:v>-1.3999999999999977</c:v>
                </c:pt>
                <c:pt idx="27">
                  <c:v>-1.2999999999999976</c:v>
                </c:pt>
                <c:pt idx="28">
                  <c:v>-1.1999999999999975</c:v>
                </c:pt>
                <c:pt idx="29">
                  <c:v>-1.0999999999999974</c:v>
                </c:pt>
                <c:pt idx="30">
                  <c:v>-0.99999999999999745</c:v>
                </c:pt>
                <c:pt idx="31">
                  <c:v>-0.89999999999999747</c:v>
                </c:pt>
                <c:pt idx="32">
                  <c:v>-0.79999999999999749</c:v>
                </c:pt>
                <c:pt idx="33">
                  <c:v>-0.69999999999999751</c:v>
                </c:pt>
                <c:pt idx="34">
                  <c:v>-0.59999999999999754</c:v>
                </c:pt>
                <c:pt idx="35">
                  <c:v>-0.49999999999999756</c:v>
                </c:pt>
                <c:pt idx="36">
                  <c:v>-0.39999999999999758</c:v>
                </c:pt>
                <c:pt idx="37">
                  <c:v>-0.2999999999999976</c:v>
                </c:pt>
                <c:pt idx="38">
                  <c:v>-0.1999999999999976</c:v>
                </c:pt>
                <c:pt idx="39">
                  <c:v>-9.9999999999997591E-2</c:v>
                </c:pt>
                <c:pt idx="40">
                  <c:v>2.4147350785597155E-15</c:v>
                </c:pt>
                <c:pt idx="41">
                  <c:v>0.10000000000000242</c:v>
                </c:pt>
                <c:pt idx="42">
                  <c:v>0.20000000000000243</c:v>
                </c:pt>
                <c:pt idx="43">
                  <c:v>0.30000000000000243</c:v>
                </c:pt>
                <c:pt idx="44">
                  <c:v>0.40000000000000246</c:v>
                </c:pt>
                <c:pt idx="45">
                  <c:v>0.50000000000000244</c:v>
                </c:pt>
                <c:pt idx="46">
                  <c:v>0.60000000000000242</c:v>
                </c:pt>
                <c:pt idx="47">
                  <c:v>0.7000000000000024</c:v>
                </c:pt>
                <c:pt idx="48">
                  <c:v>0.80000000000000238</c:v>
                </c:pt>
                <c:pt idx="49">
                  <c:v>0.90000000000000235</c:v>
                </c:pt>
                <c:pt idx="50">
                  <c:v>1.0000000000000024</c:v>
                </c:pt>
                <c:pt idx="51">
                  <c:v>1.1000000000000025</c:v>
                </c:pt>
                <c:pt idx="52">
                  <c:v>1.2000000000000026</c:v>
                </c:pt>
                <c:pt idx="53">
                  <c:v>1.3000000000000027</c:v>
                </c:pt>
                <c:pt idx="54">
                  <c:v>1.4000000000000028</c:v>
                </c:pt>
                <c:pt idx="55">
                  <c:v>1.5000000000000029</c:v>
                </c:pt>
                <c:pt idx="56">
                  <c:v>1.600000000000003</c:v>
                </c:pt>
                <c:pt idx="57">
                  <c:v>1.7000000000000031</c:v>
                </c:pt>
                <c:pt idx="58">
                  <c:v>1.8000000000000032</c:v>
                </c:pt>
                <c:pt idx="59">
                  <c:v>1.9000000000000032</c:v>
                </c:pt>
                <c:pt idx="60">
                  <c:v>2.0000000000000031</c:v>
                </c:pt>
                <c:pt idx="61">
                  <c:v>2.1000000000000032</c:v>
                </c:pt>
                <c:pt idx="62">
                  <c:v>2.2000000000000033</c:v>
                </c:pt>
                <c:pt idx="63">
                  <c:v>2.3000000000000034</c:v>
                </c:pt>
                <c:pt idx="64">
                  <c:v>2.4000000000000035</c:v>
                </c:pt>
                <c:pt idx="65">
                  <c:v>2.5000000000000036</c:v>
                </c:pt>
                <c:pt idx="66">
                  <c:v>2.6000000000000036</c:v>
                </c:pt>
                <c:pt idx="67">
                  <c:v>2.7000000000000037</c:v>
                </c:pt>
                <c:pt idx="68">
                  <c:v>2.8000000000000038</c:v>
                </c:pt>
                <c:pt idx="69">
                  <c:v>2.9000000000000039</c:v>
                </c:pt>
                <c:pt idx="70">
                  <c:v>3.000000000000004</c:v>
                </c:pt>
                <c:pt idx="71">
                  <c:v>3.1000000000000041</c:v>
                </c:pt>
                <c:pt idx="72">
                  <c:v>3.2000000000000042</c:v>
                </c:pt>
                <c:pt idx="73">
                  <c:v>3.3000000000000043</c:v>
                </c:pt>
                <c:pt idx="74">
                  <c:v>3.4000000000000044</c:v>
                </c:pt>
                <c:pt idx="75">
                  <c:v>3.5000000000000044</c:v>
                </c:pt>
                <c:pt idx="76">
                  <c:v>3.6000000000000045</c:v>
                </c:pt>
                <c:pt idx="77">
                  <c:v>3.7000000000000046</c:v>
                </c:pt>
                <c:pt idx="78">
                  <c:v>3.8000000000000047</c:v>
                </c:pt>
                <c:pt idx="79">
                  <c:v>3.9000000000000048</c:v>
                </c:pt>
                <c:pt idx="80">
                  <c:v>4.0000000000000044</c:v>
                </c:pt>
                <c:pt idx="81">
                  <c:v>4.1000000000000041</c:v>
                </c:pt>
                <c:pt idx="82">
                  <c:v>4.2000000000000037</c:v>
                </c:pt>
                <c:pt idx="83">
                  <c:v>4.3000000000000034</c:v>
                </c:pt>
                <c:pt idx="84">
                  <c:v>4.400000000000003</c:v>
                </c:pt>
                <c:pt idx="85">
                  <c:v>4.5000000000000027</c:v>
                </c:pt>
                <c:pt idx="86">
                  <c:v>4.6000000000000023</c:v>
                </c:pt>
                <c:pt idx="87">
                  <c:v>4.700000000000002</c:v>
                </c:pt>
                <c:pt idx="88">
                  <c:v>4.8000000000000016</c:v>
                </c:pt>
                <c:pt idx="89">
                  <c:v>4.9000000000000012</c:v>
                </c:pt>
                <c:pt idx="90">
                  <c:v>5.0000000000000009</c:v>
                </c:pt>
                <c:pt idx="91">
                  <c:v>5.1000000000000005</c:v>
                </c:pt>
                <c:pt idx="92">
                  <c:v>5.2</c:v>
                </c:pt>
                <c:pt idx="93">
                  <c:v>5.3</c:v>
                </c:pt>
                <c:pt idx="94">
                  <c:v>5.3999999999999995</c:v>
                </c:pt>
                <c:pt idx="95">
                  <c:v>5.4999999999999991</c:v>
                </c:pt>
                <c:pt idx="96">
                  <c:v>5.5999999999999988</c:v>
                </c:pt>
                <c:pt idx="97">
                  <c:v>5.6999999999999984</c:v>
                </c:pt>
                <c:pt idx="98">
                  <c:v>5.799999999999998</c:v>
                </c:pt>
                <c:pt idx="99">
                  <c:v>5.8999999999999977</c:v>
                </c:pt>
                <c:pt idx="100">
                  <c:v>5.9999999999999973</c:v>
                </c:pt>
                <c:pt idx="101">
                  <c:v>6.099999999999997</c:v>
                </c:pt>
                <c:pt idx="102">
                  <c:v>6.1999999999999966</c:v>
                </c:pt>
                <c:pt idx="103">
                  <c:v>6.2999999999999963</c:v>
                </c:pt>
                <c:pt idx="104">
                  <c:v>6.3999999999999959</c:v>
                </c:pt>
                <c:pt idx="105">
                  <c:v>6.4999999999999956</c:v>
                </c:pt>
                <c:pt idx="106">
                  <c:v>6.5999999999999952</c:v>
                </c:pt>
                <c:pt idx="107">
                  <c:v>6.6999999999999948</c:v>
                </c:pt>
                <c:pt idx="108">
                  <c:v>6.7999999999999945</c:v>
                </c:pt>
                <c:pt idx="109">
                  <c:v>6.8999999999999941</c:v>
                </c:pt>
                <c:pt idx="110">
                  <c:v>6.9999999999999938</c:v>
                </c:pt>
                <c:pt idx="111">
                  <c:v>7.0999999999999934</c:v>
                </c:pt>
                <c:pt idx="112">
                  <c:v>7.1999999999999931</c:v>
                </c:pt>
                <c:pt idx="113">
                  <c:v>7.2999999999999927</c:v>
                </c:pt>
                <c:pt idx="114">
                  <c:v>7.3999999999999924</c:v>
                </c:pt>
                <c:pt idx="115">
                  <c:v>7.499999999999992</c:v>
                </c:pt>
                <c:pt idx="116">
                  <c:v>7.5999999999999917</c:v>
                </c:pt>
                <c:pt idx="117">
                  <c:v>7.6999999999999913</c:v>
                </c:pt>
                <c:pt idx="118">
                  <c:v>7.7999999999999909</c:v>
                </c:pt>
                <c:pt idx="119">
                  <c:v>7.8999999999999906</c:v>
                </c:pt>
                <c:pt idx="120">
                  <c:v>7.9999999999999902</c:v>
                </c:pt>
              </c:numCache>
            </c:numRef>
          </c:xVal>
          <c:yVal>
            <c:numRef>
              <c:f>Sheet1!$Q$2:$Q$122</c:f>
              <c:numCache>
                <c:formatCode>0.00000000</c:formatCode>
                <c:ptCount val="121"/>
                <c:pt idx="0">
                  <c:v>2.3526524339321122E-9</c:v>
                </c:pt>
                <c:pt idx="1">
                  <c:v>3.4632748870992652E-9</c:v>
                </c:pt>
                <c:pt idx="2">
                  <c:v>5.0963614582769744E-9</c:v>
                </c:pt>
                <c:pt idx="3">
                  <c:v>7.4962137008993191E-9</c:v>
                </c:pt>
                <c:pt idx="4">
                  <c:v>1.1020346925994338E-8</c:v>
                </c:pt>
                <c:pt idx="5">
                  <c:v>1.6191306569723113E-8</c:v>
                </c:pt>
                <c:pt idx="6">
                  <c:v>2.3771808649495587E-8</c:v>
                </c:pt>
                <c:pt idx="7">
                  <c:v>3.4873475961082975E-8</c:v>
                </c:pt>
                <c:pt idx="8">
                  <c:v>5.1113837498413087E-8</c:v>
                </c:pt>
                <c:pt idx="9">
                  <c:v>7.484246590687725E-8</c:v>
                </c:pt>
                <c:pt idx="10">
                  <c:v>1.0946585605082662E-7</c:v>
                </c:pt>
                <c:pt idx="11">
                  <c:v>1.5991286505367274E-7</c:v>
                </c:pt>
                <c:pt idx="12">
                  <c:v>2.3329955169269795E-7</c:v>
                </c:pt>
                <c:pt idx="13">
                  <c:v>3.3987583252537596E-7</c:v>
                </c:pt>
                <c:pt idx="14">
                  <c:v>4.9436885956047248E-7</c:v>
                </c:pt>
                <c:pt idx="15">
                  <c:v>7.1788251298208634E-7</c:v>
                </c:pt>
                <c:pt idx="16">
                  <c:v>1.0405729265880104E-6</c:v>
                </c:pt>
                <c:pt idx="17">
                  <c:v>1.5054017200196667E-6</c:v>
                </c:pt>
                <c:pt idx="18">
                  <c:v>2.1733782020186662E-6</c:v>
                </c:pt>
                <c:pt idx="19">
                  <c:v>3.1308474849315745E-6</c:v>
                </c:pt>
                <c:pt idx="20">
                  <c:v>4.499573335829344E-6</c:v>
                </c:pt>
                <c:pt idx="21">
                  <c:v>6.4506148269341654E-6</c:v>
                </c:pt>
                <c:pt idx="22">
                  <c:v>9.2233186060312041E-6</c:v>
                </c:pt>
                <c:pt idx="23">
                  <c:v>1.3151159842618427E-5</c:v>
                </c:pt>
                <c:pt idx="24">
                  <c:v>1.8696681744667255E-5</c:v>
                </c:pt>
                <c:pt idx="25">
                  <c:v>2.6498423106969328E-5</c:v>
                </c:pt>
                <c:pt idx="26">
                  <c:v>3.7433500814323394E-5</c:v>
                </c:pt>
                <c:pt idx="27">
                  <c:v>5.2700439819402219E-5</c:v>
                </c:pt>
                <c:pt idx="28">
                  <c:v>7.392791787901738E-5</c:v>
                </c:pt>
                <c:pt idx="29">
                  <c:v>1.0331630226858279E-4</c:v>
                </c:pt>
                <c:pt idx="30">
                  <c:v>1.4382016422759234E-4</c:v>
                </c:pt>
                <c:pt idx="31">
                  <c:v>1.993812955549461E-4</c:v>
                </c:pt>
                <c:pt idx="32">
                  <c:v>2.752230093900597E-4</c:v>
                </c:pt>
                <c:pt idx="33">
                  <c:v>3.782175181691393E-4</c:v>
                </c:pt>
                <c:pt idx="34">
                  <c:v>5.1733871457942677E-4</c:v>
                </c:pt>
                <c:pt idx="35">
                  <c:v>7.0421242954797928E-4</c:v>
                </c:pt>
                <c:pt idx="36">
                  <c:v>9.5377481909351156E-4</c:v>
                </c:pt>
                <c:pt idx="37">
                  <c:v>1.2850464784225901E-3</c:v>
                </c:pt>
                <c:pt idx="38">
                  <c:v>1.7220246783384602E-3</c:v>
                </c:pt>
                <c:pt idx="39">
                  <c:v>2.2946882243460734E-3</c:v>
                </c:pt>
                <c:pt idx="40">
                  <c:v>3.0400983456726565E-3</c:v>
                </c:pt>
                <c:pt idx="41">
                  <c:v>4.0035643401581467E-3</c:v>
                </c:pt>
                <c:pt idx="42">
                  <c:v>5.2398242693477357E-3</c:v>
                </c:pt>
                <c:pt idx="43">
                  <c:v>6.8141690147933559E-3</c:v>
                </c:pt>
                <c:pt idx="44">
                  <c:v>8.8034131793703983E-3</c:v>
                </c:pt>
                <c:pt idx="45">
                  <c:v>1.1296590010055301E-2</c:v>
                </c:pt>
                <c:pt idx="46">
                  <c:v>1.439522187142309E-2</c:v>
                </c:pt>
                <c:pt idx="47">
                  <c:v>1.8212995791656816E-2</c:v>
                </c:pt>
                <c:pt idx="48">
                  <c:v>2.2874659020678458E-2</c:v>
                </c:pt>
                <c:pt idx="49">
                  <c:v>2.8513946807184991E-2</c:v>
                </c:pt>
                <c:pt idx="50">
                  <c:v>3.5270368446247369E-2</c:v>
                </c:pt>
                <c:pt idx="51">
                  <c:v>4.3284712586356099E-2</c:v>
                </c:pt>
                <c:pt idx="52">
                  <c:v>5.2693192422305482E-2</c:v>
                </c:pt>
                <c:pt idx="53">
                  <c:v>6.3620237615097053E-2</c:v>
                </c:pt>
                <c:pt idx="54">
                  <c:v>7.6170051848363757E-2</c:v>
                </c:pt>
                <c:pt idx="55">
                  <c:v>9.0417188739834925E-2</c:v>
                </c:pt>
                <c:pt idx="56">
                  <c:v>0.10639654632769467</c:v>
                </c:pt>
                <c:pt idx="57">
                  <c:v>0.12409332943070474</c:v>
                </c:pt>
                <c:pt idx="58">
                  <c:v>0.14343366410050354</c:v>
                </c:pt>
                <c:pt idx="59">
                  <c:v>0.16427665090908658</c:v>
                </c:pt>
                <c:pt idx="60">
                  <c:v>0.18640869503091889</c:v>
                </c:pt>
                <c:pt idx="61">
                  <c:v>0.2095409338072417</c:v>
                </c:pt>
                <c:pt idx="62">
                  <c:v>0.23331048403063315</c:v>
                </c:pt>
                <c:pt idx="63">
                  <c:v>0.2572860460968317</c:v>
                </c:pt>
                <c:pt idx="64">
                  <c:v>0.280978134452253</c:v>
                </c:pt>
                <c:pt idx="65">
                  <c:v>0.30385386820415305</c:v>
                </c:pt>
                <c:pt idx="66">
                  <c:v>0.32535587783540365</c:v>
                </c:pt>
                <c:pt idx="67">
                  <c:v>0.34492449816297244</c:v>
                </c:pt>
                <c:pt idx="68">
                  <c:v>0.36202206418859634</c:v>
                </c:pt>
                <c:pt idx="69">
                  <c:v>0.37615784657956541</c:v>
                </c:pt>
                <c:pt idx="70">
                  <c:v>0.38691199414689598</c:v>
                </c:pt>
                <c:pt idx="71">
                  <c:v>0.39395681914386743</c:v>
                </c:pt>
                <c:pt idx="72">
                  <c:v>0.39707388062441606</c:v>
                </c:pt>
                <c:pt idx="73">
                  <c:v>0.39616558767156684</c:v>
                </c:pt>
                <c:pt idx="74">
                  <c:v>0.39126043676057026</c:v>
                </c:pt>
                <c:pt idx="75">
                  <c:v>0.38251147909571864</c:v>
                </c:pt>
                <c:pt idx="76">
                  <c:v>0.37018813646797094</c:v>
                </c:pt>
                <c:pt idx="77">
                  <c:v>0.35466199479416921</c:v>
                </c:pt>
                <c:pt idx="78">
                  <c:v>0.33638765133475235</c:v>
                </c:pt>
                <c:pt idx="79">
                  <c:v>0.31588003105661372</c:v>
                </c:pt>
                <c:pt idx="80">
                  <c:v>0.29368978952309976</c:v>
                </c:pt>
                <c:pt idx="81">
                  <c:v>0.27037847055303083</c:v>
                </c:pt>
                <c:pt idx="82">
                  <c:v>0.24649499072659442</c:v>
                </c:pt>
                <c:pt idx="83">
                  <c:v>0.22255479959774091</c:v>
                </c:pt>
                <c:pt idx="84">
                  <c:v>0.19902274646993035</c:v>
                </c:pt>
                <c:pt idx="85">
                  <c:v>0.17630031138942773</c:v>
                </c:pt>
                <c:pt idx="86">
                  <c:v>0.15471747102760866</c:v>
                </c:pt>
                <c:pt idx="87">
                  <c:v>0.13452910748597458</c:v>
                </c:pt>
                <c:pt idx="88">
                  <c:v>0.11591556051051119</c:v>
                </c:pt>
                <c:pt idx="89">
                  <c:v>9.8986691918832942E-2</c:v>
                </c:pt>
                <c:pt idx="90">
                  <c:v>8.378868507863943E-2</c:v>
                </c:pt>
                <c:pt idx="91">
                  <c:v>7.0312741547536292E-2</c:v>
                </c:pt>
                <c:pt idx="92">
                  <c:v>5.8504852456027059E-2</c:v>
                </c:pt>
                <c:pt idx="93">
                  <c:v>4.8275898826302857E-2</c:v>
                </c:pt>
                <c:pt idx="94">
                  <c:v>3.9511454481012426E-2</c:v>
                </c:pt>
                <c:pt idx="95">
                  <c:v>3.2080808633332458E-2</c:v>
                </c:pt>
                <c:pt idx="96">
                  <c:v>2.5844875367231936E-2</c:v>
                </c:pt>
                <c:pt idx="97">
                  <c:v>2.0662799811965754E-2</c:v>
                </c:pt>
                <c:pt idx="98">
                  <c:v>1.639719558654322E-2</c:v>
                </c:pt>
                <c:pt idx="99">
                  <c:v>1.2918048806973345E-2</c:v>
                </c:pt>
                <c:pt idx="100">
                  <c:v>1.0105398110786363E-2</c:v>
                </c:pt>
                <c:pt idx="101">
                  <c:v>7.8509483128239889E-3</c:v>
                </c:pt>
                <c:pt idx="102">
                  <c:v>6.0588002273993724E-3</c:v>
                </c:pt>
                <c:pt idx="103">
                  <c:v>4.645484986503883E-3</c:v>
                </c:pt>
                <c:pt idx="104">
                  <c:v>3.5394825385303683E-3</c:v>
                </c:pt>
                <c:pt idx="105">
                  <c:v>2.6803855712991252E-3</c:v>
                </c:pt>
                <c:pt idx="106">
                  <c:v>2.017846034352492E-3</c:v>
                </c:pt>
                <c:pt idx="107">
                  <c:v>1.5104151729954376E-3</c:v>
                </c:pt>
                <c:pt idx="108">
                  <c:v>1.124362129534792E-3</c:v>
                </c:pt>
                <c:pt idx="109">
                  <c:v>8.3253249419787151E-4</c:v>
                </c:pt>
                <c:pt idx="110">
                  <c:v>6.1328775051539127E-4</c:v>
                </c:pt>
                <c:pt idx="111">
                  <c:v>4.4954981736987154E-4</c:v>
                </c:pt>
                <c:pt idx="112">
                  <c:v>3.2796186082611198E-4</c:v>
                </c:pt>
                <c:pt idx="113">
                  <c:v>2.381669533961938E-4</c:v>
                </c:pt>
                <c:pt idx="114">
                  <c:v>1.7219954201125372E-4</c:v>
                </c:pt>
                <c:pt idx="115">
                  <c:v>1.2398051739872224E-4</c:v>
                </c:pt>
                <c:pt idx="116">
                  <c:v>8.8904419940115818E-5</c:v>
                </c:pt>
                <c:pt idx="117">
                  <c:v>6.3506474664835389E-5</c:v>
                </c:pt>
                <c:pt idx="118">
                  <c:v>4.5197292532285905E-5</c:v>
                </c:pt>
                <c:pt idx="119">
                  <c:v>3.2053856548207016E-5</c:v>
                </c:pt>
                <c:pt idx="120">
                  <c:v>2.2656557738775918E-5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Sheet1!$U$1</c:f>
              <c:strCache>
                <c:ptCount val="1"/>
                <c:pt idx="0">
                  <c:v>y</c:v>
                </c:pt>
              </c:strCache>
            </c:strRef>
          </c:tx>
          <c:spPr>
            <a:ln w="3175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Sheet1!$T$2:$T$3</c:f>
              <c:numCache>
                <c:formatCode>0.00</c:formatCode>
                <c:ptCount val="2"/>
                <c:pt idx="0">
                  <c:v>2.0017174841452352</c:v>
                </c:pt>
                <c:pt idx="1">
                  <c:v>2.0017174841452352</c:v>
                </c:pt>
              </c:numCache>
            </c:numRef>
          </c:xVal>
          <c:yVal>
            <c:numRef>
              <c:f>Sheet1!$U$2:$U$3</c:f>
              <c:numCache>
                <c:formatCode>General</c:formatCode>
                <c:ptCount val="2"/>
                <c:pt idx="0" formatCode="0.0">
                  <c:v>0</c:v>
                </c:pt>
                <c:pt idx="1">
                  <c:v>0.45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8869440"/>
        <c:axId val="58870016"/>
      </c:scatterChart>
      <c:valAx>
        <c:axId val="588694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t value</a:t>
                </a:r>
              </a:p>
            </c:rich>
          </c:tx>
          <c:layout/>
          <c:overlay val="0"/>
        </c:title>
        <c:numFmt formatCode="0.0" sourceLinked="1"/>
        <c:majorTickMark val="out"/>
        <c:minorTickMark val="none"/>
        <c:tickLblPos val="nextTo"/>
        <c:crossAx val="58870016"/>
        <c:crosses val="autoZero"/>
        <c:crossBetween val="midCat"/>
      </c:valAx>
      <c:valAx>
        <c:axId val="58870016"/>
        <c:scaling>
          <c:orientation val="minMax"/>
          <c:max val="0.45"/>
        </c:scaling>
        <c:delete val="0"/>
        <c:axPos val="l"/>
        <c:numFmt formatCode="0.0" sourceLinked="0"/>
        <c:majorTickMark val="out"/>
        <c:minorTickMark val="none"/>
        <c:tickLblPos val="nextTo"/>
        <c:crossAx val="58869440"/>
        <c:crosses val="autoZero"/>
        <c:crossBetween val="midCat"/>
      </c:valAx>
    </c:plotArea>
    <c:legend>
      <c:legendPos val="r"/>
      <c:legendEntry>
        <c:idx val="2"/>
        <c:delete val="1"/>
      </c:legendEntry>
      <c:layout>
        <c:manualLayout>
          <c:xMode val="edge"/>
          <c:yMode val="edge"/>
          <c:x val="4.8871525674675273E-2"/>
          <c:y val="0.16537993789595931"/>
          <c:w val="0.19002767705807891"/>
          <c:h val="0.14913702157955921"/>
        </c:manualLayout>
      </c:layout>
      <c:overlay val="0"/>
      <c:txPr>
        <a:bodyPr/>
        <a:lstStyle/>
        <a:p>
          <a:pPr>
            <a:defRPr sz="16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276225</xdr:colOff>
      <xdr:row>8</xdr:row>
      <xdr:rowOff>123826</xdr:rowOff>
    </xdr:from>
    <xdr:to>
      <xdr:col>12</xdr:col>
      <xdr:colOff>38100</xdr:colOff>
      <xdr:row>31</xdr:row>
      <xdr:rowOff>9525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158"/>
  <sheetViews>
    <sheetView tabSelected="1" workbookViewId="0">
      <selection activeCell="M5" sqref="M5"/>
    </sheetView>
  </sheetViews>
  <sheetFormatPr defaultRowHeight="15" x14ac:dyDescent="0.25"/>
  <cols>
    <col min="1" max="1" width="4.5703125" customWidth="1"/>
    <col min="3" max="3" width="10.42578125" customWidth="1"/>
    <col min="4" max="4" width="11.85546875" customWidth="1"/>
    <col min="6" max="6" width="10" customWidth="1"/>
    <col min="7" max="7" width="11.7109375" customWidth="1"/>
    <col min="8" max="8" width="10.42578125" customWidth="1"/>
    <col min="9" max="9" width="11" customWidth="1"/>
    <col min="15" max="15" width="9.140625" style="7"/>
    <col min="16" max="16" width="10.5703125" style="9" bestFit="1" customWidth="1"/>
    <col min="17" max="17" width="13.140625" style="9" customWidth="1"/>
  </cols>
  <sheetData>
    <row r="1" spans="2:23" ht="18.75" x14ac:dyDescent="0.3">
      <c r="B1" s="3" t="s">
        <v>2</v>
      </c>
      <c r="C1" s="3" t="s">
        <v>8</v>
      </c>
      <c r="D1" s="3" t="s">
        <v>5</v>
      </c>
      <c r="E1" s="3" t="s">
        <v>6</v>
      </c>
      <c r="F1" s="3" t="s">
        <v>7</v>
      </c>
      <c r="G1" s="5" t="s">
        <v>13</v>
      </c>
      <c r="H1" s="14"/>
      <c r="I1" s="14"/>
      <c r="J1" s="14"/>
      <c r="K1" s="14"/>
      <c r="O1" s="8" t="s">
        <v>10</v>
      </c>
      <c r="P1" s="10" t="s">
        <v>1</v>
      </c>
      <c r="Q1" s="10" t="s">
        <v>12</v>
      </c>
      <c r="T1" s="2" t="s">
        <v>15</v>
      </c>
      <c r="U1" s="2" t="s">
        <v>16</v>
      </c>
      <c r="W1" s="1" t="s">
        <v>0</v>
      </c>
    </row>
    <row r="2" spans="2:23" ht="18.75" x14ac:dyDescent="0.3">
      <c r="B2" s="3" t="s">
        <v>3</v>
      </c>
      <c r="C2" s="15">
        <v>30</v>
      </c>
      <c r="D2" s="16">
        <v>20</v>
      </c>
      <c r="E2" s="16">
        <v>6</v>
      </c>
      <c r="F2" s="17">
        <f>E2/SQRT(C2)</f>
        <v>1.0954451150103321</v>
      </c>
      <c r="H2" s="25" t="s">
        <v>18</v>
      </c>
      <c r="I2" s="24">
        <f>D7-J7</f>
        <v>1.2257686376942791</v>
      </c>
      <c r="O2" s="7">
        <v>-4</v>
      </c>
      <c r="P2" s="9">
        <f t="shared" ref="P2:P33" si="0">_xlfn.T.DIST(O2,C$6,0)</f>
        <v>3.0048879186841103E-4</v>
      </c>
      <c r="Q2" s="9">
        <f t="shared" ref="Q2:Q33" si="1">_xlfn.T.DIST(O2-D$7,C$6,0)</f>
        <v>2.3526524339321122E-9</v>
      </c>
      <c r="T2" s="6">
        <f>J7</f>
        <v>2.0017174841452352</v>
      </c>
      <c r="U2" s="7">
        <v>0</v>
      </c>
    </row>
    <row r="3" spans="2:23" ht="18.75" x14ac:dyDescent="0.3">
      <c r="B3" s="18" t="s">
        <v>4</v>
      </c>
      <c r="C3" s="19">
        <v>30</v>
      </c>
      <c r="D3" s="20">
        <v>25</v>
      </c>
      <c r="E3" s="20">
        <v>6</v>
      </c>
      <c r="F3" s="21">
        <f>E3/SQRT(C3)</f>
        <v>1.0954451150103321</v>
      </c>
      <c r="H3" s="25" t="s">
        <v>17</v>
      </c>
      <c r="I3" s="23">
        <f>_xlfn.T.DIST(I2,C6,1)</f>
        <v>0.8873801576252186</v>
      </c>
      <c r="O3" s="7">
        <f>O2+0.1</f>
        <v>-3.9</v>
      </c>
      <c r="P3" s="9">
        <f t="shared" si="0"/>
        <v>4.1241742610654501E-4</v>
      </c>
      <c r="Q3" s="9">
        <f t="shared" si="1"/>
        <v>3.4632748870992652E-9</v>
      </c>
      <c r="T3" s="6">
        <f>J7</f>
        <v>2.0017174841452352</v>
      </c>
      <c r="U3" s="2">
        <v>0.45</v>
      </c>
    </row>
    <row r="4" spans="2:23" ht="14.25" customHeight="1" x14ac:dyDescent="0.3">
      <c r="B4" s="14"/>
      <c r="C4" s="14"/>
      <c r="D4" s="14"/>
      <c r="E4" s="14"/>
      <c r="F4" s="14"/>
      <c r="L4" s="4"/>
      <c r="M4" s="4"/>
      <c r="N4" s="4"/>
      <c r="O4" s="7">
        <f t="shared" ref="O4:O67" si="2">O3+0.1</f>
        <v>-3.8</v>
      </c>
      <c r="P4" s="9">
        <f t="shared" si="0"/>
        <v>5.6337812649668738E-4</v>
      </c>
      <c r="Q4" s="9">
        <f t="shared" si="1"/>
        <v>5.0963614582769744E-9</v>
      </c>
    </row>
    <row r="5" spans="2:23" ht="18.75" customHeight="1" x14ac:dyDescent="0.3">
      <c r="B5" s="1" t="s">
        <v>14</v>
      </c>
      <c r="C5" s="14"/>
      <c r="D5" s="16">
        <f>D3-D2</f>
        <v>5</v>
      </c>
      <c r="E5" s="14"/>
      <c r="F5" s="17">
        <f>SQRT(F2^2+F3^2)</f>
        <v>1.5491933384829666</v>
      </c>
      <c r="L5" s="6"/>
      <c r="M5" s="6"/>
      <c r="N5" s="6"/>
      <c r="O5" s="7">
        <f t="shared" si="2"/>
        <v>-3.6999999999999997</v>
      </c>
      <c r="P5" s="9">
        <f t="shared" si="0"/>
        <v>7.6583619522343593E-4</v>
      </c>
      <c r="Q5" s="9">
        <f t="shared" si="1"/>
        <v>7.4962137008993191E-9</v>
      </c>
    </row>
    <row r="6" spans="2:23" ht="18.75" x14ac:dyDescent="0.3">
      <c r="B6" s="3" t="s">
        <v>11</v>
      </c>
      <c r="C6" s="15">
        <f>C2+C3-2</f>
        <v>58</v>
      </c>
      <c r="D6" s="14"/>
      <c r="E6" s="14"/>
      <c r="F6" s="14"/>
      <c r="I6" s="3" t="s">
        <v>19</v>
      </c>
      <c r="J6" s="3" t="s">
        <v>9</v>
      </c>
      <c r="L6" s="6"/>
      <c r="M6" s="6"/>
      <c r="N6" s="6"/>
      <c r="O6" s="7">
        <f t="shared" si="2"/>
        <v>-3.5999999999999996</v>
      </c>
      <c r="P6" s="9">
        <f t="shared" si="0"/>
        <v>1.035768283770634E-3</v>
      </c>
      <c r="Q6" s="9">
        <f t="shared" si="1"/>
        <v>1.1020346925994338E-8</v>
      </c>
    </row>
    <row r="7" spans="2:23" ht="18.75" x14ac:dyDescent="0.3">
      <c r="B7" s="5" t="s">
        <v>21</v>
      </c>
      <c r="D7" s="27">
        <f>D5/F5</f>
        <v>3.2274861218395143</v>
      </c>
      <c r="E7" s="14"/>
      <c r="F7" s="14"/>
      <c r="G7" s="5" t="s">
        <v>20</v>
      </c>
      <c r="H7" s="14"/>
      <c r="I7" s="3">
        <v>0.05</v>
      </c>
      <c r="J7" s="22">
        <f>_xlfn.T.INV(1-(I7/2),C6)</f>
        <v>2.0017174841452352</v>
      </c>
      <c r="O7" s="7">
        <f t="shared" si="2"/>
        <v>-3.4999999999999996</v>
      </c>
      <c r="P7" s="9">
        <f t="shared" si="0"/>
        <v>1.3934690162859743E-3</v>
      </c>
      <c r="Q7" s="9">
        <f t="shared" si="1"/>
        <v>1.6191306569723113E-8</v>
      </c>
    </row>
    <row r="8" spans="2:23" ht="18.75" x14ac:dyDescent="0.3">
      <c r="B8" s="2" t="s">
        <v>22</v>
      </c>
      <c r="D8" s="26">
        <f>2*(1-_xlfn.T.DIST(D7,C6,1))</f>
        <v>2.0558744048035926E-3</v>
      </c>
      <c r="E8" s="14"/>
      <c r="F8" s="14"/>
      <c r="L8" s="6"/>
      <c r="M8" s="6"/>
      <c r="N8" s="6"/>
      <c r="O8" s="7">
        <f t="shared" si="2"/>
        <v>-3.3999999999999995</v>
      </c>
      <c r="P8" s="9">
        <f t="shared" si="0"/>
        <v>1.8644751371879179E-3</v>
      </c>
      <c r="Q8" s="9">
        <f t="shared" si="1"/>
        <v>2.3771808649495587E-8</v>
      </c>
      <c r="T8" s="2"/>
      <c r="U8" s="2"/>
    </row>
    <row r="9" spans="2:23" ht="18.75" x14ac:dyDescent="0.3">
      <c r="E9" s="14"/>
      <c r="F9" s="14"/>
      <c r="O9" s="7">
        <f t="shared" si="2"/>
        <v>-3.2999999999999994</v>
      </c>
      <c r="P9" s="9">
        <f t="shared" si="0"/>
        <v>2.4805989725258304E-3</v>
      </c>
      <c r="Q9" s="9">
        <f t="shared" si="1"/>
        <v>3.4873475961082975E-8</v>
      </c>
    </row>
    <row r="10" spans="2:23" x14ac:dyDescent="0.25">
      <c r="B10" s="4" t="s">
        <v>13</v>
      </c>
      <c r="O10" s="7">
        <f t="shared" si="2"/>
        <v>-3.1999999999999993</v>
      </c>
      <c r="P10" s="9">
        <f t="shared" si="0"/>
        <v>3.2810509466340084E-3</v>
      </c>
      <c r="Q10" s="9">
        <f t="shared" si="1"/>
        <v>5.1113837498413087E-8</v>
      </c>
    </row>
    <row r="11" spans="2:23" x14ac:dyDescent="0.25">
      <c r="O11" s="7">
        <f t="shared" si="2"/>
        <v>-3.0999999999999992</v>
      </c>
      <c r="P11" s="9">
        <f t="shared" si="0"/>
        <v>4.3136151870200555E-3</v>
      </c>
      <c r="Q11" s="9">
        <f t="shared" si="1"/>
        <v>7.484246590687725E-8</v>
      </c>
    </row>
    <row r="12" spans="2:23" x14ac:dyDescent="0.25">
      <c r="O12" s="7">
        <f t="shared" si="2"/>
        <v>-2.9999999999999991</v>
      </c>
      <c r="P12" s="9">
        <f t="shared" si="0"/>
        <v>5.6358228039909992E-3</v>
      </c>
      <c r="Q12" s="9">
        <f t="shared" si="1"/>
        <v>1.0946585605082662E-7</v>
      </c>
    </row>
    <row r="13" spans="2:23" x14ac:dyDescent="0.25">
      <c r="O13" s="7">
        <f t="shared" si="2"/>
        <v>-2.899999999999999</v>
      </c>
      <c r="P13" s="9">
        <f t="shared" si="0"/>
        <v>7.3160445707786742E-3</v>
      </c>
      <c r="Q13" s="9">
        <f t="shared" si="1"/>
        <v>1.5991286505367274E-7</v>
      </c>
    </row>
    <row r="14" spans="2:23" x14ac:dyDescent="0.25">
      <c r="O14" s="7">
        <f t="shared" si="2"/>
        <v>-2.7999999999999989</v>
      </c>
      <c r="P14" s="9">
        <f t="shared" si="0"/>
        <v>9.4343993289505157E-3</v>
      </c>
      <c r="Q14" s="9">
        <f t="shared" si="1"/>
        <v>2.3329955169269795E-7</v>
      </c>
    </row>
    <row r="15" spans="2:23" x14ac:dyDescent="0.25">
      <c r="I15" s="13"/>
      <c r="O15" s="7">
        <f t="shared" si="2"/>
        <v>-2.6999999999999988</v>
      </c>
      <c r="P15" s="9">
        <f t="shared" si="0"/>
        <v>1.2083348069645594E-2</v>
      </c>
      <c r="Q15" s="9">
        <f t="shared" si="1"/>
        <v>3.3987583252537596E-7</v>
      </c>
    </row>
    <row r="16" spans="2:23" x14ac:dyDescent="0.25">
      <c r="I16" s="13"/>
      <c r="O16" s="7">
        <f t="shared" si="2"/>
        <v>-2.5999999999999988</v>
      </c>
      <c r="P16" s="9">
        <f t="shared" si="0"/>
        <v>1.5367818661760835E-2</v>
      </c>
      <c r="Q16" s="9">
        <f t="shared" si="1"/>
        <v>4.9436885956047248E-7</v>
      </c>
    </row>
    <row r="17" spans="15:17" x14ac:dyDescent="0.25">
      <c r="O17" s="7">
        <f t="shared" si="2"/>
        <v>-2.4999999999999987</v>
      </c>
      <c r="P17" s="9">
        <f t="shared" si="0"/>
        <v>1.9404685823030968E-2</v>
      </c>
      <c r="Q17" s="9">
        <f t="shared" si="1"/>
        <v>7.1788251298208634E-7</v>
      </c>
    </row>
    <row r="18" spans="15:17" x14ac:dyDescent="0.25">
      <c r="O18" s="7">
        <f t="shared" si="2"/>
        <v>-2.3999999999999986</v>
      </c>
      <c r="P18" s="9">
        <f t="shared" si="0"/>
        <v>2.4321419143315755E-2</v>
      </c>
      <c r="Q18" s="9">
        <f t="shared" si="1"/>
        <v>1.0405729265880104E-6</v>
      </c>
    </row>
    <row r="19" spans="15:17" x14ac:dyDescent="0.25">
      <c r="O19" s="7">
        <f t="shared" si="2"/>
        <v>-2.2999999999999985</v>
      </c>
      <c r="P19" s="9">
        <f t="shared" si="0"/>
        <v>3.0253713319987125E-2</v>
      </c>
      <c r="Q19" s="9">
        <f t="shared" si="1"/>
        <v>1.5054017200196667E-6</v>
      </c>
    </row>
    <row r="20" spans="15:17" x14ac:dyDescent="0.25">
      <c r="O20" s="7">
        <f t="shared" si="2"/>
        <v>-2.1999999999999984</v>
      </c>
      <c r="P20" s="9">
        <f t="shared" si="0"/>
        <v>3.7341933982152742E-2</v>
      </c>
      <c r="Q20" s="9">
        <f t="shared" si="1"/>
        <v>2.1733782020186662E-6</v>
      </c>
    </row>
    <row r="21" spans="15:17" x14ac:dyDescent="0.25">
      <c r="O21" s="7">
        <f t="shared" si="2"/>
        <v>-2.0999999999999983</v>
      </c>
      <c r="P21" s="9">
        <f t="shared" si="0"/>
        <v>4.5726253904749666E-2</v>
      </c>
      <c r="Q21" s="9">
        <f t="shared" si="1"/>
        <v>3.1308474849315745E-6</v>
      </c>
    </row>
    <row r="22" spans="15:17" x14ac:dyDescent="0.25">
      <c r="O22" s="7">
        <f t="shared" si="2"/>
        <v>-1.9999999999999982</v>
      </c>
      <c r="P22" s="9">
        <f t="shared" si="0"/>
        <v>5.5540421263436036E-2</v>
      </c>
      <c r="Q22" s="9">
        <f t="shared" si="1"/>
        <v>4.499573335829344E-6</v>
      </c>
    </row>
    <row r="23" spans="15:17" x14ac:dyDescent="0.25">
      <c r="O23" s="7">
        <f t="shared" si="2"/>
        <v>-1.8999999999999981</v>
      </c>
      <c r="P23" s="9">
        <f t="shared" si="0"/>
        <v>6.6904195104748168E-2</v>
      </c>
      <c r="Q23" s="9">
        <f t="shared" si="1"/>
        <v>6.4506148269341654E-6</v>
      </c>
    </row>
    <row r="24" spans="15:17" x14ac:dyDescent="0.25">
      <c r="O24" s="7">
        <f t="shared" si="2"/>
        <v>-1.799999999999998</v>
      </c>
      <c r="P24" s="9">
        <f t="shared" si="0"/>
        <v>7.9914601819336767E-2</v>
      </c>
      <c r="Q24" s="9">
        <f t="shared" si="1"/>
        <v>9.2233186060312041E-6</v>
      </c>
    </row>
    <row r="25" spans="15:17" x14ac:dyDescent="0.25">
      <c r="O25" s="7">
        <f t="shared" si="2"/>
        <v>-1.699999999999998</v>
      </c>
      <c r="P25" s="9">
        <f t="shared" si="0"/>
        <v>9.4636304954725595E-2</v>
      </c>
      <c r="Q25" s="9">
        <f t="shared" si="1"/>
        <v>1.3151159842618427E-5</v>
      </c>
    </row>
    <row r="26" spans="15:17" x14ac:dyDescent="0.25">
      <c r="O26" s="7">
        <f t="shared" si="2"/>
        <v>-1.5999999999999979</v>
      </c>
      <c r="P26" s="9">
        <f t="shared" si="0"/>
        <v>0.11109153001320994</v>
      </c>
      <c r="Q26" s="9">
        <f t="shared" si="1"/>
        <v>1.8696681744667255E-5</v>
      </c>
    </row>
    <row r="27" spans="15:17" x14ac:dyDescent="0.25">
      <c r="O27" s="7">
        <f t="shared" si="2"/>
        <v>-1.4999999999999978</v>
      </c>
      <c r="P27" s="9">
        <f t="shared" si="0"/>
        <v>0.1292501327682031</v>
      </c>
      <c r="Q27" s="9">
        <f t="shared" si="1"/>
        <v>2.6498423106969328E-5</v>
      </c>
    </row>
    <row r="28" spans="15:17" x14ac:dyDescent="0.25">
      <c r="O28" s="7">
        <f t="shared" si="2"/>
        <v>-1.3999999999999977</v>
      </c>
      <c r="P28" s="9">
        <f t="shared" si="0"/>
        <v>0.14902052753253975</v>
      </c>
      <c r="Q28" s="9">
        <f t="shared" si="1"/>
        <v>3.7433500814323394E-5</v>
      </c>
    </row>
    <row r="29" spans="15:17" x14ac:dyDescent="0.25">
      <c r="O29" s="7">
        <f t="shared" si="2"/>
        <v>-1.2999999999999976</v>
      </c>
      <c r="P29" s="9">
        <f t="shared" si="0"/>
        <v>0.17024228209372225</v>
      </c>
      <c r="Q29" s="9">
        <f t="shared" si="1"/>
        <v>5.2700439819402219E-5</v>
      </c>
    </row>
    <row r="30" spans="15:17" x14ac:dyDescent="0.25">
      <c r="O30" s="7">
        <f t="shared" si="2"/>
        <v>-1.1999999999999975</v>
      </c>
      <c r="P30" s="9">
        <f t="shared" si="0"/>
        <v>0.19268121999645804</v>
      </c>
      <c r="Q30" s="9">
        <f t="shared" si="1"/>
        <v>7.392791787901738E-5</v>
      </c>
    </row>
    <row r="31" spans="15:17" x14ac:dyDescent="0.25">
      <c r="O31" s="7">
        <f t="shared" si="2"/>
        <v>-1.0999999999999974</v>
      </c>
      <c r="P31" s="9">
        <f t="shared" si="0"/>
        <v>0.21602783227471603</v>
      </c>
      <c r="Q31" s="9">
        <f t="shared" si="1"/>
        <v>1.0331630226858279E-4</v>
      </c>
    </row>
    <row r="32" spans="15:17" x14ac:dyDescent="0.25">
      <c r="O32" s="7">
        <f t="shared" si="2"/>
        <v>-0.99999999999999745</v>
      </c>
      <c r="P32" s="9">
        <f t="shared" si="0"/>
        <v>0.2398996786496855</v>
      </c>
      <c r="Q32" s="9">
        <f t="shared" si="1"/>
        <v>1.4382016422759234E-4</v>
      </c>
    </row>
    <row r="33" spans="15:17" x14ac:dyDescent="0.25">
      <c r="O33" s="7">
        <f t="shared" si="2"/>
        <v>-0.89999999999999747</v>
      </c>
      <c r="P33" s="9">
        <f t="shared" si="0"/>
        <v>0.26384824956528069</v>
      </c>
      <c r="Q33" s="9">
        <f t="shared" si="1"/>
        <v>1.993812955549461E-4</v>
      </c>
    </row>
    <row r="34" spans="15:17" x14ac:dyDescent="0.25">
      <c r="O34" s="7">
        <f t="shared" si="2"/>
        <v>-0.79999999999999749</v>
      </c>
      <c r="P34" s="9">
        <f t="shared" ref="P34:P65" si="3">_xlfn.T.DIST(O34,C$6,0)</f>
        <v>0.28737047212633854</v>
      </c>
      <c r="Q34" s="9">
        <f t="shared" ref="Q34:Q65" si="4">_xlfn.T.DIST(O34-D$7,C$6,0)</f>
        <v>2.752230093900597E-4</v>
      </c>
    </row>
    <row r="35" spans="15:17" x14ac:dyDescent="0.25">
      <c r="O35" s="7">
        <f t="shared" si="2"/>
        <v>-0.69999999999999751</v>
      </c>
      <c r="P35" s="9">
        <f t="shared" si="3"/>
        <v>0.30992469283377078</v>
      </c>
      <c r="Q35" s="9">
        <f t="shared" si="4"/>
        <v>3.782175181691393E-4</v>
      </c>
    </row>
    <row r="36" spans="15:17" x14ac:dyDescent="0.25">
      <c r="O36" s="7">
        <f t="shared" si="2"/>
        <v>-0.59999999999999754</v>
      </c>
      <c r="P36" s="9">
        <f t="shared" si="3"/>
        <v>0.33095058616940015</v>
      </c>
      <c r="Q36" s="9">
        <f t="shared" si="4"/>
        <v>5.1733871457942677E-4</v>
      </c>
    </row>
    <row r="37" spans="15:17" x14ac:dyDescent="0.25">
      <c r="O37" s="7">
        <f t="shared" si="2"/>
        <v>-0.49999999999999756</v>
      </c>
      <c r="P37" s="9">
        <f t="shared" si="3"/>
        <v>0.34989205701748693</v>
      </c>
      <c r="Q37" s="9">
        <f t="shared" si="4"/>
        <v>7.0421242954797928E-4</v>
      </c>
    </row>
    <row r="38" spans="15:17" x14ac:dyDescent="0.25">
      <c r="O38" s="7">
        <f t="shared" si="2"/>
        <v>-0.39999999999999758</v>
      </c>
      <c r="P38" s="9">
        <f t="shared" si="3"/>
        <v>0.36622186761207826</v>
      </c>
      <c r="Q38" s="9">
        <f t="shared" si="4"/>
        <v>9.5377481909351156E-4</v>
      </c>
    </row>
    <row r="39" spans="15:17" x14ac:dyDescent="0.25">
      <c r="O39" s="7">
        <f t="shared" si="2"/>
        <v>-0.2999999999999976</v>
      </c>
      <c r="P39" s="9">
        <f t="shared" si="3"/>
        <v>0.37946646680433965</v>
      </c>
      <c r="Q39" s="9">
        <f t="shared" si="4"/>
        <v>1.2850464784225901E-3</v>
      </c>
    </row>
    <row r="40" spans="15:17" x14ac:dyDescent="0.25">
      <c r="O40" s="7">
        <f t="shared" si="2"/>
        <v>-0.1999999999999976</v>
      </c>
      <c r="P40" s="9">
        <f t="shared" si="3"/>
        <v>0.38922936576605061</v>
      </c>
      <c r="Q40" s="9">
        <f t="shared" si="4"/>
        <v>1.7220246783384602E-3</v>
      </c>
    </row>
    <row r="41" spans="15:17" x14ac:dyDescent="0.25">
      <c r="O41" s="7">
        <f t="shared" si="2"/>
        <v>-9.9999999999997591E-2</v>
      </c>
      <c r="P41" s="9">
        <f t="shared" si="3"/>
        <v>0.39521141356917988</v>
      </c>
      <c r="Q41" s="9">
        <f t="shared" si="4"/>
        <v>2.2946882243460734E-3</v>
      </c>
    </row>
    <row r="42" spans="15:17" x14ac:dyDescent="0.25">
      <c r="O42" s="12">
        <f t="shared" si="2"/>
        <v>2.4147350785597155E-15</v>
      </c>
      <c r="P42" s="11">
        <f t="shared" si="3"/>
        <v>0.39722648707490787</v>
      </c>
      <c r="Q42" s="9">
        <f t="shared" si="4"/>
        <v>3.0400983456726565E-3</v>
      </c>
    </row>
    <row r="43" spans="15:17" x14ac:dyDescent="0.25">
      <c r="O43" s="7">
        <f t="shared" si="2"/>
        <v>0.10000000000000242</v>
      </c>
      <c r="P43" s="9">
        <f t="shared" si="3"/>
        <v>0.39521141356917971</v>
      </c>
      <c r="Q43" s="9">
        <f t="shared" si="4"/>
        <v>4.0035643401581467E-3</v>
      </c>
    </row>
    <row r="44" spans="15:17" x14ac:dyDescent="0.25">
      <c r="O44" s="7">
        <f t="shared" si="2"/>
        <v>0.20000000000000243</v>
      </c>
      <c r="P44" s="9">
        <f t="shared" si="3"/>
        <v>0.38922936576605022</v>
      </c>
      <c r="Q44" s="9">
        <f t="shared" si="4"/>
        <v>5.2398242693477357E-3</v>
      </c>
    </row>
    <row r="45" spans="15:17" x14ac:dyDescent="0.25">
      <c r="O45" s="7">
        <f t="shared" si="2"/>
        <v>0.30000000000000243</v>
      </c>
      <c r="P45" s="9">
        <f t="shared" si="3"/>
        <v>0.3794664668043391</v>
      </c>
      <c r="Q45" s="9">
        <f t="shared" si="4"/>
        <v>6.8141690147933559E-3</v>
      </c>
    </row>
    <row r="46" spans="15:17" x14ac:dyDescent="0.25">
      <c r="O46" s="7">
        <f t="shared" si="2"/>
        <v>0.40000000000000246</v>
      </c>
      <c r="P46" s="9">
        <f t="shared" si="3"/>
        <v>0.36622186761207753</v>
      </c>
      <c r="Q46" s="9">
        <f t="shared" si="4"/>
        <v>8.8034131793703983E-3</v>
      </c>
    </row>
    <row r="47" spans="15:17" x14ac:dyDescent="0.25">
      <c r="O47" s="7">
        <f t="shared" si="2"/>
        <v>0.50000000000000244</v>
      </c>
      <c r="P47" s="9">
        <f t="shared" si="3"/>
        <v>0.34989205701748599</v>
      </c>
      <c r="Q47" s="9">
        <f t="shared" si="4"/>
        <v>1.1296590010055301E-2</v>
      </c>
    </row>
    <row r="48" spans="15:17" x14ac:dyDescent="0.25">
      <c r="O48" s="7">
        <f t="shared" si="2"/>
        <v>0.60000000000000242</v>
      </c>
      <c r="P48" s="9">
        <f t="shared" si="3"/>
        <v>0.33095058616939921</v>
      </c>
      <c r="Q48" s="9">
        <f t="shared" si="4"/>
        <v>1.439522187142309E-2</v>
      </c>
    </row>
    <row r="49" spans="15:17" x14ac:dyDescent="0.25">
      <c r="O49" s="7">
        <f t="shared" si="2"/>
        <v>0.7000000000000024</v>
      </c>
      <c r="P49" s="9">
        <f t="shared" si="3"/>
        <v>0.30992469283376972</v>
      </c>
      <c r="Q49" s="9">
        <f t="shared" si="4"/>
        <v>1.8212995791656816E-2</v>
      </c>
    </row>
    <row r="50" spans="15:17" x14ac:dyDescent="0.25">
      <c r="O50" s="7">
        <f t="shared" si="2"/>
        <v>0.80000000000000238</v>
      </c>
      <c r="P50" s="9">
        <f t="shared" si="3"/>
        <v>0.28737047212633737</v>
      </c>
      <c r="Q50" s="9">
        <f t="shared" si="4"/>
        <v>2.2874659020678458E-2</v>
      </c>
    </row>
    <row r="51" spans="15:17" x14ac:dyDescent="0.25">
      <c r="O51" s="7">
        <f t="shared" si="2"/>
        <v>0.90000000000000235</v>
      </c>
      <c r="P51" s="9">
        <f t="shared" si="3"/>
        <v>0.26384824956527952</v>
      </c>
      <c r="Q51" s="9">
        <f t="shared" si="4"/>
        <v>2.8513946807184991E-2</v>
      </c>
    </row>
    <row r="52" spans="15:17" x14ac:dyDescent="0.25">
      <c r="O52" s="7">
        <f t="shared" si="2"/>
        <v>1.0000000000000024</v>
      </c>
      <c r="P52" s="9">
        <f t="shared" si="3"/>
        <v>0.23989967864968437</v>
      </c>
      <c r="Q52" s="9">
        <f t="shared" si="4"/>
        <v>3.5270368446247369E-2</v>
      </c>
    </row>
    <row r="53" spans="15:17" x14ac:dyDescent="0.25">
      <c r="O53" s="7">
        <f t="shared" si="2"/>
        <v>1.1000000000000025</v>
      </c>
      <c r="P53" s="9">
        <f t="shared" si="3"/>
        <v>0.21602783227471484</v>
      </c>
      <c r="Q53" s="9">
        <f t="shared" si="4"/>
        <v>4.3284712586356099E-2</v>
      </c>
    </row>
    <row r="54" spans="15:17" x14ac:dyDescent="0.25">
      <c r="O54" s="7">
        <f t="shared" si="2"/>
        <v>1.2000000000000026</v>
      </c>
      <c r="P54" s="9">
        <f t="shared" si="3"/>
        <v>0.19268121999645682</v>
      </c>
      <c r="Q54" s="9">
        <f t="shared" si="4"/>
        <v>5.2693192422305482E-2</v>
      </c>
    </row>
    <row r="55" spans="15:17" x14ac:dyDescent="0.25">
      <c r="O55" s="7">
        <f t="shared" si="2"/>
        <v>1.3000000000000027</v>
      </c>
      <c r="P55" s="9">
        <f t="shared" si="3"/>
        <v>0.17024228209372116</v>
      </c>
      <c r="Q55" s="9">
        <f t="shared" si="4"/>
        <v>6.3620237615097053E-2</v>
      </c>
    </row>
    <row r="56" spans="15:17" x14ac:dyDescent="0.25">
      <c r="O56" s="7">
        <f t="shared" si="2"/>
        <v>1.4000000000000028</v>
      </c>
      <c r="P56" s="9">
        <f t="shared" si="3"/>
        <v>0.14902052753253864</v>
      </c>
      <c r="Q56" s="9">
        <f t="shared" si="4"/>
        <v>7.6170051848363757E-2</v>
      </c>
    </row>
    <row r="57" spans="15:17" x14ac:dyDescent="0.25">
      <c r="O57" s="7">
        <f t="shared" si="2"/>
        <v>1.5000000000000029</v>
      </c>
      <c r="P57" s="9">
        <f t="shared" si="3"/>
        <v>0.12925013276820216</v>
      </c>
      <c r="Q57" s="9">
        <f t="shared" si="4"/>
        <v>9.0417188739834925E-2</v>
      </c>
    </row>
    <row r="58" spans="15:17" x14ac:dyDescent="0.25">
      <c r="O58" s="7">
        <f t="shared" si="2"/>
        <v>1.600000000000003</v>
      </c>
      <c r="P58" s="9">
        <f t="shared" si="3"/>
        <v>0.11109153001320902</v>
      </c>
      <c r="Q58" s="9">
        <f t="shared" si="4"/>
        <v>0.10639654632769467</v>
      </c>
    </row>
    <row r="59" spans="15:17" x14ac:dyDescent="0.25">
      <c r="O59" s="7">
        <f t="shared" si="2"/>
        <v>1.7000000000000031</v>
      </c>
      <c r="P59" s="9">
        <f t="shared" si="3"/>
        <v>9.4636304954724818E-2</v>
      </c>
      <c r="Q59" s="9">
        <f t="shared" si="4"/>
        <v>0.12409332943070474</v>
      </c>
    </row>
    <row r="60" spans="15:17" x14ac:dyDescent="0.25">
      <c r="O60" s="7">
        <f t="shared" si="2"/>
        <v>1.8000000000000032</v>
      </c>
      <c r="P60" s="9">
        <f t="shared" si="3"/>
        <v>7.9914601819336045E-2</v>
      </c>
      <c r="Q60" s="9">
        <f t="shared" si="4"/>
        <v>0.14343366410050354</v>
      </c>
    </row>
    <row r="61" spans="15:17" x14ac:dyDescent="0.25">
      <c r="O61" s="7">
        <f t="shared" si="2"/>
        <v>1.9000000000000032</v>
      </c>
      <c r="P61" s="9">
        <f t="shared" si="3"/>
        <v>6.6904195104747544E-2</v>
      </c>
      <c r="Q61" s="9">
        <f t="shared" si="4"/>
        <v>0.16427665090908658</v>
      </c>
    </row>
    <row r="62" spans="15:17" x14ac:dyDescent="0.25">
      <c r="O62" s="7">
        <f t="shared" si="2"/>
        <v>2.0000000000000031</v>
      </c>
      <c r="P62" s="9">
        <f t="shared" si="3"/>
        <v>5.5540421263435537E-2</v>
      </c>
      <c r="Q62" s="9">
        <f t="shared" si="4"/>
        <v>0.18640869503091889</v>
      </c>
    </row>
    <row r="63" spans="15:17" x14ac:dyDescent="0.25">
      <c r="O63" s="7">
        <f t="shared" si="2"/>
        <v>2.1000000000000032</v>
      </c>
      <c r="P63" s="9">
        <f t="shared" si="3"/>
        <v>4.5726253904749208E-2</v>
      </c>
      <c r="Q63" s="9">
        <f t="shared" si="4"/>
        <v>0.2095409338072417</v>
      </c>
    </row>
    <row r="64" spans="15:17" x14ac:dyDescent="0.25">
      <c r="O64" s="7">
        <f t="shared" si="2"/>
        <v>2.2000000000000033</v>
      </c>
      <c r="P64" s="9">
        <f t="shared" si="3"/>
        <v>3.7341933982152388E-2</v>
      </c>
      <c r="Q64" s="9">
        <f t="shared" si="4"/>
        <v>0.23331048403063315</v>
      </c>
    </row>
    <row r="65" spans="15:17" x14ac:dyDescent="0.25">
      <c r="O65" s="7">
        <f t="shared" si="2"/>
        <v>2.3000000000000034</v>
      </c>
      <c r="P65" s="9">
        <f t="shared" si="3"/>
        <v>3.0253713319986823E-2</v>
      </c>
      <c r="Q65" s="9">
        <f t="shared" si="4"/>
        <v>0.2572860460968317</v>
      </c>
    </row>
    <row r="66" spans="15:17" x14ac:dyDescent="0.25">
      <c r="O66" s="7">
        <f t="shared" si="2"/>
        <v>2.4000000000000035</v>
      </c>
      <c r="P66" s="9">
        <f t="shared" ref="P66:P97" si="5">_xlfn.T.DIST(O66,C$6,0)</f>
        <v>2.4321419143315495E-2</v>
      </c>
      <c r="Q66" s="9">
        <f t="shared" ref="Q66:Q97" si="6">_xlfn.T.DIST(O66-D$7,C$6,0)</f>
        <v>0.280978134452253</v>
      </c>
    </row>
    <row r="67" spans="15:17" x14ac:dyDescent="0.25">
      <c r="O67" s="7">
        <f t="shared" si="2"/>
        <v>2.5000000000000036</v>
      </c>
      <c r="P67" s="9">
        <f t="shared" si="5"/>
        <v>1.9404685823030732E-2</v>
      </c>
      <c r="Q67" s="9">
        <f t="shared" si="6"/>
        <v>0.30385386820415305</v>
      </c>
    </row>
    <row r="68" spans="15:17" x14ac:dyDescent="0.25">
      <c r="O68" s="7">
        <f t="shared" ref="O68:O72" si="7">O67+0.1</f>
        <v>2.6000000000000036</v>
      </c>
      <c r="P68" s="9">
        <f t="shared" si="5"/>
        <v>1.5367818661760662E-2</v>
      </c>
      <c r="Q68" s="9">
        <f t="shared" si="6"/>
        <v>0.32535587783540365</v>
      </c>
    </row>
    <row r="69" spans="15:17" x14ac:dyDescent="0.25">
      <c r="O69" s="7">
        <f t="shared" si="7"/>
        <v>2.7000000000000037</v>
      </c>
      <c r="P69" s="9">
        <f t="shared" si="5"/>
        <v>1.2083348069645453E-2</v>
      </c>
      <c r="Q69" s="9">
        <f t="shared" si="6"/>
        <v>0.34492449816297244</v>
      </c>
    </row>
    <row r="70" spans="15:17" x14ac:dyDescent="0.25">
      <c r="O70" s="7">
        <f t="shared" si="7"/>
        <v>2.8000000000000038</v>
      </c>
      <c r="P70" s="9">
        <f t="shared" si="5"/>
        <v>9.4343993289503995E-3</v>
      </c>
      <c r="Q70" s="9">
        <f t="shared" si="6"/>
        <v>0.36202206418859634</v>
      </c>
    </row>
    <row r="71" spans="15:17" x14ac:dyDescent="0.25">
      <c r="O71" s="7">
        <f t="shared" si="7"/>
        <v>2.9000000000000039</v>
      </c>
      <c r="P71" s="9">
        <f t="shared" si="5"/>
        <v>7.3160445707785796E-3</v>
      </c>
      <c r="Q71" s="9">
        <f t="shared" si="6"/>
        <v>0.37615784657956541</v>
      </c>
    </row>
    <row r="72" spans="15:17" x14ac:dyDescent="0.25">
      <c r="O72" s="7">
        <f t="shared" si="7"/>
        <v>3.000000000000004</v>
      </c>
      <c r="P72" s="9">
        <f t="shared" si="5"/>
        <v>5.6358228039909281E-3</v>
      </c>
      <c r="Q72" s="9">
        <f t="shared" si="6"/>
        <v>0.38691199414689598</v>
      </c>
    </row>
    <row r="73" spans="15:17" x14ac:dyDescent="0.25">
      <c r="O73" s="12">
        <f t="shared" ref="O73:O82" si="8">O72+0.1</f>
        <v>3.1000000000000041</v>
      </c>
      <c r="P73" s="9">
        <f t="shared" si="5"/>
        <v>4.3136151870200017E-3</v>
      </c>
      <c r="Q73" s="11">
        <f t="shared" si="6"/>
        <v>0.39395681914386743</v>
      </c>
    </row>
    <row r="74" spans="15:17" x14ac:dyDescent="0.25">
      <c r="O74" s="7">
        <f t="shared" si="8"/>
        <v>3.2000000000000042</v>
      </c>
      <c r="P74" s="9">
        <f t="shared" si="5"/>
        <v>3.2810509466339646E-3</v>
      </c>
      <c r="Q74" s="9">
        <f t="shared" si="6"/>
        <v>0.39707388062441606</v>
      </c>
    </row>
    <row r="75" spans="15:17" x14ac:dyDescent="0.25">
      <c r="O75" s="7">
        <f t="shared" si="8"/>
        <v>3.3000000000000043</v>
      </c>
      <c r="P75" s="9">
        <f t="shared" si="5"/>
        <v>2.4805989725257948E-3</v>
      </c>
      <c r="Q75" s="9">
        <f t="shared" si="6"/>
        <v>0.39616558767156684</v>
      </c>
    </row>
    <row r="76" spans="15:17" x14ac:dyDescent="0.25">
      <c r="O76" s="7">
        <f t="shared" si="8"/>
        <v>3.4000000000000044</v>
      </c>
      <c r="P76" s="9">
        <f t="shared" si="5"/>
        <v>1.8644751371878895E-3</v>
      </c>
      <c r="Q76" s="9">
        <f t="shared" si="6"/>
        <v>0.39126043676057026</v>
      </c>
    </row>
    <row r="77" spans="15:17" x14ac:dyDescent="0.25">
      <c r="O77" s="7">
        <f t="shared" si="8"/>
        <v>3.5000000000000044</v>
      </c>
      <c r="P77" s="9">
        <f t="shared" si="5"/>
        <v>1.3934690162859531E-3</v>
      </c>
      <c r="Q77" s="9">
        <f t="shared" si="6"/>
        <v>0.38251147909571864</v>
      </c>
    </row>
    <row r="78" spans="15:17" x14ac:dyDescent="0.25">
      <c r="O78" s="7">
        <f t="shared" si="8"/>
        <v>3.6000000000000045</v>
      </c>
      <c r="P78" s="9">
        <f t="shared" si="5"/>
        <v>1.0357682837706182E-3</v>
      </c>
      <c r="Q78" s="9">
        <f t="shared" si="6"/>
        <v>0.37018813646797094</v>
      </c>
    </row>
    <row r="79" spans="15:17" x14ac:dyDescent="0.25">
      <c r="O79" s="7">
        <f t="shared" si="8"/>
        <v>3.7000000000000046</v>
      </c>
      <c r="P79" s="9">
        <f t="shared" si="5"/>
        <v>7.6583619522342422E-4</v>
      </c>
      <c r="Q79" s="9">
        <f t="shared" si="6"/>
        <v>0.35466199479416921</v>
      </c>
    </row>
    <row r="80" spans="15:17" x14ac:dyDescent="0.25">
      <c r="O80" s="7">
        <f t="shared" si="8"/>
        <v>3.8000000000000047</v>
      </c>
      <c r="P80" s="9">
        <f t="shared" si="5"/>
        <v>5.6337812649667979E-4</v>
      </c>
      <c r="Q80" s="9">
        <f t="shared" si="6"/>
        <v>0.33638765133475235</v>
      </c>
    </row>
    <row r="81" spans="15:17" x14ac:dyDescent="0.25">
      <c r="O81" s="7">
        <f t="shared" si="8"/>
        <v>3.9000000000000048</v>
      </c>
      <c r="P81" s="9">
        <f t="shared" si="5"/>
        <v>4.1241742610653904E-4</v>
      </c>
      <c r="Q81" s="9">
        <f t="shared" si="6"/>
        <v>0.31588003105661372</v>
      </c>
    </row>
    <row r="82" spans="15:17" x14ac:dyDescent="0.25">
      <c r="O82" s="7">
        <f t="shared" si="8"/>
        <v>4.0000000000000044</v>
      </c>
      <c r="P82" s="9">
        <f t="shared" si="5"/>
        <v>3.0048879186840669E-4</v>
      </c>
      <c r="Q82" s="9">
        <f t="shared" si="6"/>
        <v>0.29368978952309976</v>
      </c>
    </row>
    <row r="83" spans="15:17" x14ac:dyDescent="0.25">
      <c r="O83" s="7">
        <f t="shared" ref="O83:O116" si="9">O82+0.1</f>
        <v>4.1000000000000041</v>
      </c>
      <c r="P83" s="9">
        <f t="shared" si="5"/>
        <v>2.1794865574437737E-4</v>
      </c>
      <c r="Q83" s="9">
        <f t="shared" si="6"/>
        <v>0.27037847055303083</v>
      </c>
    </row>
    <row r="84" spans="15:17" x14ac:dyDescent="0.25">
      <c r="O84" s="7">
        <f t="shared" si="9"/>
        <v>4.2000000000000037</v>
      </c>
      <c r="P84" s="9">
        <f t="shared" si="5"/>
        <v>1.5739617156416828E-4</v>
      </c>
      <c r="Q84" s="9">
        <f t="shared" si="6"/>
        <v>0.24649499072659442</v>
      </c>
    </row>
    <row r="85" spans="15:17" x14ac:dyDescent="0.25">
      <c r="O85" s="7">
        <f t="shared" si="9"/>
        <v>4.3000000000000034</v>
      </c>
      <c r="P85" s="9">
        <f t="shared" si="5"/>
        <v>1.1319480937969018E-4</v>
      </c>
      <c r="Q85" s="9">
        <f t="shared" si="6"/>
        <v>0.22255479959774091</v>
      </c>
    </row>
    <row r="86" spans="15:17" x14ac:dyDescent="0.25">
      <c r="O86" s="7">
        <f t="shared" si="9"/>
        <v>4.400000000000003</v>
      </c>
      <c r="P86" s="9">
        <f t="shared" si="5"/>
        <v>8.1082738455572889E-5</v>
      </c>
      <c r="Q86" s="9">
        <f t="shared" si="6"/>
        <v>0.19902274646993035</v>
      </c>
    </row>
    <row r="87" spans="15:17" x14ac:dyDescent="0.25">
      <c r="O87" s="7">
        <f t="shared" si="9"/>
        <v>4.5000000000000027</v>
      </c>
      <c r="P87" s="9">
        <f t="shared" si="5"/>
        <v>5.7859649200633142E-5</v>
      </c>
      <c r="Q87" s="9">
        <f t="shared" si="6"/>
        <v>0.17630031138942773</v>
      </c>
    </row>
    <row r="88" spans="15:17" x14ac:dyDescent="0.25">
      <c r="O88" s="7">
        <f t="shared" si="9"/>
        <v>4.6000000000000023</v>
      </c>
      <c r="P88" s="9">
        <f t="shared" si="5"/>
        <v>4.1138015398289026E-5</v>
      </c>
      <c r="Q88" s="9">
        <f t="shared" si="6"/>
        <v>0.15471747102760866</v>
      </c>
    </row>
    <row r="89" spans="15:17" x14ac:dyDescent="0.25">
      <c r="O89" s="7">
        <f t="shared" si="9"/>
        <v>4.700000000000002</v>
      </c>
      <c r="P89" s="9">
        <f t="shared" si="5"/>
        <v>2.9147703735982879E-5</v>
      </c>
      <c r="Q89" s="9">
        <f t="shared" si="6"/>
        <v>0.13452910748597458</v>
      </c>
    </row>
    <row r="90" spans="15:17" x14ac:dyDescent="0.25">
      <c r="O90" s="7">
        <f t="shared" si="9"/>
        <v>4.8000000000000016</v>
      </c>
      <c r="P90" s="9">
        <f t="shared" si="5"/>
        <v>2.05840465467704E-5</v>
      </c>
      <c r="Q90" s="9">
        <f t="shared" si="6"/>
        <v>0.11591556051051119</v>
      </c>
    </row>
    <row r="91" spans="15:17" x14ac:dyDescent="0.25">
      <c r="O91" s="7">
        <f t="shared" si="9"/>
        <v>4.9000000000000012</v>
      </c>
      <c r="P91" s="9">
        <f t="shared" si="5"/>
        <v>1.4490823233174115E-5</v>
      </c>
      <c r="Q91" s="9">
        <f t="shared" si="6"/>
        <v>9.8986691918832942E-2</v>
      </c>
    </row>
    <row r="92" spans="15:17" x14ac:dyDescent="0.25">
      <c r="O92" s="7">
        <f t="shared" si="9"/>
        <v>5.0000000000000009</v>
      </c>
      <c r="P92" s="9">
        <f t="shared" si="5"/>
        <v>1.0170921082344777E-5</v>
      </c>
      <c r="Q92" s="9">
        <f t="shared" si="6"/>
        <v>8.378868507863943E-2</v>
      </c>
    </row>
    <row r="93" spans="15:17" x14ac:dyDescent="0.25">
      <c r="O93" s="7">
        <f t="shared" si="9"/>
        <v>5.1000000000000005</v>
      </c>
      <c r="P93" s="9">
        <f t="shared" si="5"/>
        <v>7.118688029416646E-6</v>
      </c>
      <c r="Q93" s="9">
        <f t="shared" si="6"/>
        <v>7.0312741547536292E-2</v>
      </c>
    </row>
    <row r="94" spans="15:17" x14ac:dyDescent="0.25">
      <c r="O94" s="7">
        <f t="shared" si="9"/>
        <v>5.2</v>
      </c>
      <c r="P94" s="9">
        <f t="shared" si="5"/>
        <v>4.9691040415824793E-6</v>
      </c>
      <c r="Q94" s="9">
        <f t="shared" si="6"/>
        <v>5.8504852456027059E-2</v>
      </c>
    </row>
    <row r="95" spans="15:17" x14ac:dyDescent="0.25">
      <c r="O95" s="7">
        <f t="shared" si="9"/>
        <v>5.3</v>
      </c>
      <c r="P95" s="9">
        <f t="shared" si="5"/>
        <v>3.4598648055537705E-6</v>
      </c>
      <c r="Q95" s="9">
        <f t="shared" si="6"/>
        <v>4.8275898826302857E-2</v>
      </c>
    </row>
    <row r="96" spans="15:17" x14ac:dyDescent="0.25">
      <c r="O96" s="7">
        <f t="shared" si="9"/>
        <v>5.3999999999999995</v>
      </c>
      <c r="P96" s="9">
        <f t="shared" si="5"/>
        <v>2.4032888592076563E-6</v>
      </c>
      <c r="Q96" s="9">
        <f t="shared" si="6"/>
        <v>3.9511454481012426E-2</v>
      </c>
    </row>
    <row r="97" spans="15:17" x14ac:dyDescent="0.25">
      <c r="O97" s="7">
        <f t="shared" si="9"/>
        <v>5.4999999999999991</v>
      </c>
      <c r="P97" s="9">
        <f t="shared" si="5"/>
        <v>1.6656354096229356E-6</v>
      </c>
      <c r="Q97" s="9">
        <f t="shared" si="6"/>
        <v>3.2080808633332458E-2</v>
      </c>
    </row>
    <row r="98" spans="15:17" x14ac:dyDescent="0.25">
      <c r="O98" s="7">
        <f t="shared" si="9"/>
        <v>5.5999999999999988</v>
      </c>
      <c r="P98" s="9">
        <f t="shared" ref="P98:P129" si="10">_xlfn.T.DIST(O98,C$6,0)</f>
        <v>1.1519689848983171E-6</v>
      </c>
      <c r="Q98" s="9">
        <f t="shared" ref="Q98:Q129" si="11">_xlfn.T.DIST(O98-D$7,C$6,0)</f>
        <v>2.5844875367231936E-2</v>
      </c>
    </row>
    <row r="99" spans="15:17" x14ac:dyDescent="0.25">
      <c r="O99" s="7">
        <f t="shared" si="9"/>
        <v>5.6999999999999984</v>
      </c>
      <c r="P99" s="9">
        <f t="shared" si="10"/>
        <v>7.9514559503889218E-7</v>
      </c>
      <c r="Q99" s="9">
        <f t="shared" si="11"/>
        <v>2.0662799811965754E-2</v>
      </c>
    </row>
    <row r="100" spans="15:17" x14ac:dyDescent="0.25">
      <c r="O100" s="7">
        <f t="shared" si="9"/>
        <v>5.799999999999998</v>
      </c>
      <c r="P100" s="9">
        <f t="shared" si="10"/>
        <v>5.4784049920872144E-7</v>
      </c>
      <c r="Q100" s="9">
        <f t="shared" si="11"/>
        <v>1.639719558654322E-2</v>
      </c>
    </row>
    <row r="101" spans="15:17" x14ac:dyDescent="0.25">
      <c r="O101" s="7">
        <f t="shared" si="9"/>
        <v>5.8999999999999977</v>
      </c>
      <c r="P101" s="9">
        <f t="shared" si="10"/>
        <v>3.7680635248419463E-7</v>
      </c>
      <c r="Q101" s="9">
        <f t="shared" si="11"/>
        <v>1.2918048806973345E-2</v>
      </c>
    </row>
    <row r="102" spans="15:17" x14ac:dyDescent="0.25">
      <c r="O102" s="7">
        <f t="shared" si="9"/>
        <v>5.9999999999999973</v>
      </c>
      <c r="P102" s="9">
        <f t="shared" si="10"/>
        <v>2.5875713175680042E-7</v>
      </c>
      <c r="Q102" s="9">
        <f t="shared" si="11"/>
        <v>1.0105398110786363E-2</v>
      </c>
    </row>
    <row r="103" spans="15:17" x14ac:dyDescent="0.25">
      <c r="O103" s="7">
        <f t="shared" si="9"/>
        <v>6.099999999999997</v>
      </c>
      <c r="P103" s="9">
        <f t="shared" si="10"/>
        <v>1.7743052497982581E-7</v>
      </c>
      <c r="Q103" s="9">
        <f t="shared" si="11"/>
        <v>7.8509483128239889E-3</v>
      </c>
    </row>
    <row r="104" spans="15:17" x14ac:dyDescent="0.25">
      <c r="O104" s="7">
        <f t="shared" si="9"/>
        <v>6.1999999999999966</v>
      </c>
      <c r="P104" s="9">
        <f t="shared" si="10"/>
        <v>1.2150007873163118E-7</v>
      </c>
      <c r="Q104" s="9">
        <f t="shared" si="11"/>
        <v>6.0588002273993724E-3</v>
      </c>
    </row>
    <row r="105" spans="15:17" x14ac:dyDescent="0.25">
      <c r="O105" s="7">
        <f t="shared" si="9"/>
        <v>6.2999999999999963</v>
      </c>
      <c r="P105" s="9">
        <f t="shared" si="10"/>
        <v>8.3097082537812055E-8</v>
      </c>
      <c r="Q105" s="9">
        <f t="shared" si="11"/>
        <v>4.645484986503883E-3</v>
      </c>
    </row>
    <row r="106" spans="15:17" x14ac:dyDescent="0.25">
      <c r="O106" s="7">
        <f t="shared" si="9"/>
        <v>6.3999999999999959</v>
      </c>
      <c r="P106" s="9">
        <f t="shared" si="10"/>
        <v>5.6767955626629758E-8</v>
      </c>
      <c r="Q106" s="9">
        <f t="shared" si="11"/>
        <v>3.5394825385303683E-3</v>
      </c>
    </row>
    <row r="107" spans="15:17" x14ac:dyDescent="0.25">
      <c r="O107" s="7">
        <f t="shared" si="9"/>
        <v>6.4999999999999956</v>
      </c>
      <c r="P107" s="9">
        <f t="shared" si="10"/>
        <v>3.874135100451119E-8</v>
      </c>
      <c r="Q107" s="9">
        <f t="shared" si="11"/>
        <v>2.6803855712991252E-3</v>
      </c>
    </row>
    <row r="108" spans="15:17" x14ac:dyDescent="0.25">
      <c r="O108" s="7">
        <f t="shared" si="9"/>
        <v>6.5999999999999952</v>
      </c>
      <c r="P108" s="9">
        <f t="shared" si="10"/>
        <v>2.6414633526580608E-8</v>
      </c>
      <c r="Q108" s="9">
        <f t="shared" si="11"/>
        <v>2.017846034352492E-3</v>
      </c>
    </row>
    <row r="109" spans="15:17" x14ac:dyDescent="0.25">
      <c r="O109" s="7">
        <f t="shared" si="9"/>
        <v>6.6999999999999948</v>
      </c>
      <c r="P109" s="9">
        <f t="shared" si="10"/>
        <v>1.7995154371512687E-8</v>
      </c>
      <c r="Q109" s="9">
        <f t="shared" si="11"/>
        <v>1.5104151729954376E-3</v>
      </c>
    </row>
    <row r="110" spans="15:17" x14ac:dyDescent="0.25">
      <c r="O110" s="7">
        <f t="shared" si="9"/>
        <v>6.7999999999999945</v>
      </c>
      <c r="P110" s="9">
        <f t="shared" si="10"/>
        <v>1.2250367853788841E-8</v>
      </c>
      <c r="Q110" s="9">
        <f t="shared" si="11"/>
        <v>1.124362129534792E-3</v>
      </c>
    </row>
    <row r="111" spans="15:17" x14ac:dyDescent="0.25">
      <c r="O111" s="7">
        <f t="shared" si="9"/>
        <v>6.8999999999999941</v>
      </c>
      <c r="P111" s="9">
        <f t="shared" si="10"/>
        <v>8.334225601411833E-9</v>
      </c>
      <c r="Q111" s="9">
        <f t="shared" si="11"/>
        <v>8.3253249419787151E-4</v>
      </c>
    </row>
    <row r="112" spans="15:17" x14ac:dyDescent="0.25">
      <c r="O112" s="7">
        <f t="shared" si="9"/>
        <v>6.9999999999999938</v>
      </c>
      <c r="P112" s="9">
        <f t="shared" si="10"/>
        <v>5.6668611018110383E-9</v>
      </c>
      <c r="Q112" s="9">
        <f t="shared" si="11"/>
        <v>6.1328775051539127E-4</v>
      </c>
    </row>
    <row r="113" spans="15:17" x14ac:dyDescent="0.25">
      <c r="O113" s="7">
        <f t="shared" si="9"/>
        <v>7.0999999999999934</v>
      </c>
      <c r="P113" s="9">
        <f t="shared" si="10"/>
        <v>3.851397545068136E-9</v>
      </c>
      <c r="Q113" s="9">
        <f t="shared" si="11"/>
        <v>4.4954981736987154E-4</v>
      </c>
    </row>
    <row r="114" spans="15:17" x14ac:dyDescent="0.25">
      <c r="O114" s="7">
        <f t="shared" si="9"/>
        <v>7.1999999999999931</v>
      </c>
      <c r="P114" s="9">
        <f t="shared" si="10"/>
        <v>2.6165470283948252E-9</v>
      </c>
      <c r="Q114" s="9">
        <f t="shared" si="11"/>
        <v>3.2796186082611198E-4</v>
      </c>
    </row>
    <row r="115" spans="15:17" x14ac:dyDescent="0.25">
      <c r="O115" s="7">
        <f t="shared" si="9"/>
        <v>7.2999999999999927</v>
      </c>
      <c r="P115" s="9">
        <f t="shared" si="10"/>
        <v>1.7770833934927846E-9</v>
      </c>
      <c r="Q115" s="9">
        <f t="shared" si="11"/>
        <v>2.381669533961938E-4</v>
      </c>
    </row>
    <row r="116" spans="15:17" x14ac:dyDescent="0.25">
      <c r="O116" s="7">
        <f t="shared" si="9"/>
        <v>7.3999999999999924</v>
      </c>
      <c r="P116" s="9">
        <f t="shared" si="10"/>
        <v>1.2066728111327904E-9</v>
      </c>
      <c r="Q116" s="9">
        <f t="shared" si="11"/>
        <v>1.7219954201125372E-4</v>
      </c>
    </row>
    <row r="117" spans="15:17" x14ac:dyDescent="0.25">
      <c r="O117" s="7">
        <f t="shared" ref="O117:O158" si="12">O116+0.1</f>
        <v>7.499999999999992</v>
      </c>
      <c r="P117" s="9">
        <f t="shared" si="10"/>
        <v>8.1923000773469653E-10</v>
      </c>
      <c r="Q117" s="9">
        <f t="shared" si="11"/>
        <v>1.2398051739872224E-4</v>
      </c>
    </row>
    <row r="118" spans="15:17" x14ac:dyDescent="0.25">
      <c r="O118" s="7">
        <f t="shared" si="12"/>
        <v>7.5999999999999917</v>
      </c>
      <c r="P118" s="9">
        <f t="shared" si="10"/>
        <v>5.5614460087688499E-10</v>
      </c>
      <c r="Q118" s="9">
        <f t="shared" si="11"/>
        <v>8.8904419940115818E-5</v>
      </c>
    </row>
    <row r="119" spans="15:17" x14ac:dyDescent="0.25">
      <c r="O119" s="7">
        <f t="shared" si="12"/>
        <v>7.6999999999999913</v>
      </c>
      <c r="P119" s="9">
        <f t="shared" si="10"/>
        <v>3.775416888971981E-10</v>
      </c>
      <c r="Q119" s="9">
        <f t="shared" si="11"/>
        <v>6.3506474664835389E-5</v>
      </c>
    </row>
    <row r="120" spans="15:17" x14ac:dyDescent="0.25">
      <c r="O120" s="7">
        <f t="shared" si="12"/>
        <v>7.7999999999999909</v>
      </c>
      <c r="P120" s="9">
        <f t="shared" si="10"/>
        <v>2.5631028721372329E-10</v>
      </c>
      <c r="Q120" s="9">
        <f t="shared" si="11"/>
        <v>4.5197292532285905E-5</v>
      </c>
    </row>
    <row r="121" spans="15:17" x14ac:dyDescent="0.25">
      <c r="O121" s="7">
        <f t="shared" si="12"/>
        <v>7.8999999999999906</v>
      </c>
      <c r="P121" s="9">
        <f t="shared" si="10"/>
        <v>1.74027786382812E-10</v>
      </c>
      <c r="Q121" s="9">
        <f t="shared" si="11"/>
        <v>3.2053856548207016E-5</v>
      </c>
    </row>
    <row r="122" spans="15:17" x14ac:dyDescent="0.25">
      <c r="O122" s="7">
        <f t="shared" si="12"/>
        <v>7.9999999999999902</v>
      </c>
      <c r="P122" s="9">
        <f t="shared" si="10"/>
        <v>1.1818136580748085E-10</v>
      </c>
      <c r="Q122" s="9">
        <f t="shared" si="11"/>
        <v>2.2656557738775918E-5</v>
      </c>
    </row>
    <row r="123" spans="15:17" x14ac:dyDescent="0.25">
      <c r="O123" s="7">
        <f t="shared" si="12"/>
        <v>8.0999999999999908</v>
      </c>
      <c r="P123" s="9">
        <f t="shared" si="10"/>
        <v>8.0275426219195627E-11</v>
      </c>
      <c r="Q123" s="9">
        <f t="shared" si="11"/>
        <v>1.5963357082731595E-5</v>
      </c>
    </row>
    <row r="124" spans="15:17" x14ac:dyDescent="0.25">
      <c r="O124" s="7">
        <f t="shared" si="12"/>
        <v>8.1999999999999904</v>
      </c>
      <c r="P124" s="9">
        <f t="shared" si="10"/>
        <v>5.4543596462048047E-11</v>
      </c>
      <c r="Q124" s="9">
        <f t="shared" si="11"/>
        <v>1.1213485538290103E-5</v>
      </c>
    </row>
    <row r="125" spans="15:17" x14ac:dyDescent="0.25">
      <c r="O125" s="7">
        <f t="shared" si="12"/>
        <v>8.2999999999999901</v>
      </c>
      <c r="P125" s="9">
        <f t="shared" si="10"/>
        <v>3.7072834027131293E-11</v>
      </c>
      <c r="Q125" s="9">
        <f t="shared" si="11"/>
        <v>7.8543647683767567E-6</v>
      </c>
    </row>
    <row r="126" spans="15:17" x14ac:dyDescent="0.25">
      <c r="O126" s="7">
        <f t="shared" si="12"/>
        <v>8.3999999999999897</v>
      </c>
      <c r="P126" s="9">
        <f t="shared" si="10"/>
        <v>2.5208153161099279E-11</v>
      </c>
      <c r="Q126" s="9">
        <f t="shared" si="11"/>
        <v>5.4865832182794082E-6</v>
      </c>
    </row>
    <row r="127" spans="15:17" x14ac:dyDescent="0.25">
      <c r="O127" s="7">
        <f t="shared" si="12"/>
        <v>8.4999999999999893</v>
      </c>
      <c r="P127" s="9">
        <f t="shared" si="10"/>
        <v>1.7148293834678407E-11</v>
      </c>
      <c r="Q127" s="9">
        <f t="shared" si="11"/>
        <v>3.8227704751492605E-6</v>
      </c>
    </row>
    <row r="128" spans="15:17" x14ac:dyDescent="0.25">
      <c r="O128" s="7">
        <f t="shared" si="12"/>
        <v>8.599999999999989</v>
      </c>
      <c r="P128" s="9">
        <f t="shared" si="10"/>
        <v>1.1671211975653763E-11</v>
      </c>
      <c r="Q128" s="9">
        <f t="shared" si="11"/>
        <v>2.657070938939383E-6</v>
      </c>
    </row>
    <row r="129" spans="15:17" x14ac:dyDescent="0.25">
      <c r="O129" s="7">
        <f t="shared" si="12"/>
        <v>8.6999999999999886</v>
      </c>
      <c r="P129" s="9">
        <f t="shared" si="10"/>
        <v>7.9477788217554766E-12</v>
      </c>
      <c r="Q129" s="9">
        <f t="shared" si="11"/>
        <v>1.8426315599154702E-6</v>
      </c>
    </row>
    <row r="130" spans="15:17" x14ac:dyDescent="0.25">
      <c r="O130" s="7">
        <f t="shared" si="12"/>
        <v>8.7999999999999883</v>
      </c>
      <c r="P130" s="9">
        <f t="shared" ref="P130:P161" si="13">_xlfn.T.DIST(O130,C$6,0)</f>
        <v>5.4153824002530309E-12</v>
      </c>
      <c r="Q130" s="9">
        <f t="shared" ref="Q130:Q158" si="14">_xlfn.T.DIST(O130-D$7,C$6,0)</f>
        <v>1.2751006524224394E-6</v>
      </c>
    </row>
    <row r="131" spans="15:17" x14ac:dyDescent="0.25">
      <c r="O131" s="7">
        <f t="shared" si="12"/>
        <v>8.8999999999999879</v>
      </c>
      <c r="P131" s="9">
        <f t="shared" si="13"/>
        <v>3.692189320739903E-12</v>
      </c>
      <c r="Q131" s="9">
        <f t="shared" si="14"/>
        <v>8.8060192789588715E-7</v>
      </c>
    </row>
    <row r="132" spans="15:17" x14ac:dyDescent="0.25">
      <c r="O132" s="7">
        <f t="shared" si="12"/>
        <v>8.9999999999999876</v>
      </c>
      <c r="P132" s="9">
        <f t="shared" si="13"/>
        <v>2.5189955609371662E-12</v>
      </c>
      <c r="Q132" s="9">
        <f t="shared" si="14"/>
        <v>6.0701721633079501E-7</v>
      </c>
    </row>
    <row r="133" spans="15:17" x14ac:dyDescent="0.25">
      <c r="O133" s="7">
        <f t="shared" si="12"/>
        <v>9.0999999999999872</v>
      </c>
      <c r="P133" s="9">
        <f t="shared" si="13"/>
        <v>1.7197915241336315E-12</v>
      </c>
      <c r="Q133" s="9">
        <f t="shared" si="14"/>
        <v>4.1769957188322399E-7</v>
      </c>
    </row>
    <row r="134" spans="15:17" x14ac:dyDescent="0.25">
      <c r="O134" s="7">
        <f t="shared" si="12"/>
        <v>9.1999999999999869</v>
      </c>
      <c r="P134" s="9">
        <f t="shared" si="13"/>
        <v>1.1750186768050788E-12</v>
      </c>
      <c r="Q134" s="9">
        <f t="shared" si="14"/>
        <v>2.8696078639442562E-7</v>
      </c>
    </row>
    <row r="135" spans="15:17" x14ac:dyDescent="0.25">
      <c r="O135" s="7">
        <f t="shared" si="12"/>
        <v>9.2999999999999865</v>
      </c>
      <c r="P135" s="9">
        <f t="shared" si="13"/>
        <v>8.0343208834543244E-13</v>
      </c>
      <c r="Q135" s="9">
        <f t="shared" si="14"/>
        <v>1.9684703295823797E-7</v>
      </c>
    </row>
    <row r="136" spans="15:17" x14ac:dyDescent="0.25">
      <c r="O136" s="7">
        <f t="shared" si="12"/>
        <v>9.3999999999999861</v>
      </c>
      <c r="P136" s="9">
        <f t="shared" si="13"/>
        <v>5.4979803792590605E-13</v>
      </c>
      <c r="Q136" s="9">
        <f t="shared" si="14"/>
        <v>1.3484465259433056E-7</v>
      </c>
    </row>
    <row r="137" spans="15:17" x14ac:dyDescent="0.25">
      <c r="O137" s="7">
        <f t="shared" si="12"/>
        <v>9.4999999999999858</v>
      </c>
      <c r="P137" s="9">
        <f t="shared" si="13"/>
        <v>3.7654796043405041E-13</v>
      </c>
      <c r="Q137" s="9">
        <f t="shared" si="14"/>
        <v>9.2254237365118448E-8</v>
      </c>
    </row>
    <row r="138" spans="15:17" x14ac:dyDescent="0.25">
      <c r="O138" s="7">
        <f t="shared" si="12"/>
        <v>9.5999999999999854</v>
      </c>
      <c r="P138" s="9">
        <f t="shared" si="13"/>
        <v>2.5811506381147537E-13</v>
      </c>
      <c r="Q138" s="9">
        <f t="shared" si="14"/>
        <v>6.3042632059496407E-8</v>
      </c>
    </row>
    <row r="139" spans="15:17" x14ac:dyDescent="0.25">
      <c r="O139" s="7">
        <f t="shared" si="12"/>
        <v>9.6999999999999851</v>
      </c>
      <c r="P139" s="9">
        <f t="shared" si="13"/>
        <v>1.7709020586147373E-13</v>
      </c>
      <c r="Q139" s="9">
        <f t="shared" si="14"/>
        <v>4.3035212130900263E-8</v>
      </c>
    </row>
    <row r="140" spans="15:17" x14ac:dyDescent="0.25">
      <c r="O140" s="7">
        <f t="shared" si="12"/>
        <v>9.7999999999999847</v>
      </c>
      <c r="P140" s="9">
        <f t="shared" si="13"/>
        <v>1.2161172986025535E-13</v>
      </c>
      <c r="Q140" s="9">
        <f t="shared" si="14"/>
        <v>2.9349442221453441E-8</v>
      </c>
    </row>
    <row r="141" spans="15:17" x14ac:dyDescent="0.25">
      <c r="O141" s="7">
        <f t="shared" si="12"/>
        <v>9.8999999999999844</v>
      </c>
      <c r="P141" s="9">
        <f t="shared" si="13"/>
        <v>8.3592463171793614E-14</v>
      </c>
      <c r="Q141" s="9">
        <f t="shared" si="14"/>
        <v>1.9998862008975441E-8</v>
      </c>
    </row>
    <row r="142" spans="15:17" x14ac:dyDescent="0.25">
      <c r="O142" s="7">
        <f t="shared" si="12"/>
        <v>9.999999999999984</v>
      </c>
      <c r="P142" s="9">
        <f t="shared" si="13"/>
        <v>5.7514843779741059E-14</v>
      </c>
      <c r="Q142" s="9">
        <f t="shared" si="14"/>
        <v>1.3617018945928211E-8</v>
      </c>
    </row>
    <row r="143" spans="15:17" x14ac:dyDescent="0.25">
      <c r="O143" s="7">
        <f t="shared" si="12"/>
        <v>10.099999999999984</v>
      </c>
      <c r="P143" s="9">
        <f t="shared" si="13"/>
        <v>3.9611730521754022E-14</v>
      </c>
      <c r="Q143" s="9">
        <f t="shared" si="14"/>
        <v>9.2655352385981821E-9</v>
      </c>
    </row>
    <row r="144" spans="15:17" x14ac:dyDescent="0.25">
      <c r="O144" s="7">
        <f t="shared" si="12"/>
        <v>10.199999999999983</v>
      </c>
      <c r="P144" s="9">
        <f t="shared" si="13"/>
        <v>2.7309144257868544E-14</v>
      </c>
      <c r="Q144" s="9">
        <f t="shared" si="14"/>
        <v>6.3010031292215669E-9</v>
      </c>
    </row>
    <row r="145" spans="15:17" x14ac:dyDescent="0.25">
      <c r="O145" s="7">
        <f t="shared" si="12"/>
        <v>10.299999999999983</v>
      </c>
      <c r="P145" s="9">
        <f t="shared" si="13"/>
        <v>1.8846973363960544E-14</v>
      </c>
      <c r="Q145" s="9">
        <f t="shared" si="14"/>
        <v>4.2828930788898082E-9</v>
      </c>
    </row>
    <row r="146" spans="15:17" x14ac:dyDescent="0.25">
      <c r="O146" s="7">
        <f t="shared" si="12"/>
        <v>10.399999999999983</v>
      </c>
      <c r="P146" s="9">
        <f t="shared" si="13"/>
        <v>1.3020652415241587E-14</v>
      </c>
      <c r="Q146" s="9">
        <f t="shared" si="14"/>
        <v>2.9099761763384067E-9</v>
      </c>
    </row>
    <row r="147" spans="15:17" x14ac:dyDescent="0.25">
      <c r="O147" s="7">
        <f t="shared" si="12"/>
        <v>10.499999999999982</v>
      </c>
      <c r="P147" s="9">
        <f t="shared" si="13"/>
        <v>9.0051169879900089E-15</v>
      </c>
      <c r="Q147" s="9">
        <f t="shared" si="14"/>
        <v>1.9765204170134833E-9</v>
      </c>
    </row>
    <row r="148" spans="15:17" x14ac:dyDescent="0.25">
      <c r="O148" s="7">
        <f t="shared" si="12"/>
        <v>10.599999999999982</v>
      </c>
      <c r="P148" s="9">
        <f t="shared" si="13"/>
        <v>6.2347476947282305E-15</v>
      </c>
      <c r="Q148" s="9">
        <f t="shared" si="14"/>
        <v>1.3421670696170812E-9</v>
      </c>
    </row>
    <row r="149" spans="15:17" x14ac:dyDescent="0.25">
      <c r="O149" s="7">
        <f t="shared" si="12"/>
        <v>10.699999999999982</v>
      </c>
      <c r="P149" s="9">
        <f t="shared" si="13"/>
        <v>4.3214381850833698E-15</v>
      </c>
      <c r="Q149" s="9">
        <f t="shared" si="14"/>
        <v>9.1125042456238378E-10</v>
      </c>
    </row>
    <row r="150" spans="15:17" x14ac:dyDescent="0.25">
      <c r="O150" s="7">
        <f t="shared" si="12"/>
        <v>10.799999999999981</v>
      </c>
      <c r="P150" s="9">
        <f t="shared" si="13"/>
        <v>2.9986390338274178E-15</v>
      </c>
      <c r="Q150" s="9">
        <f t="shared" si="14"/>
        <v>6.1862301146556857E-10</v>
      </c>
    </row>
    <row r="151" spans="15:17" x14ac:dyDescent="0.25">
      <c r="O151" s="7">
        <f t="shared" si="12"/>
        <v>10.899999999999981</v>
      </c>
      <c r="P151" s="9">
        <f t="shared" si="13"/>
        <v>2.0831123670090477E-15</v>
      </c>
      <c r="Q151" s="9">
        <f t="shared" si="14"/>
        <v>4.1995392750858779E-10</v>
      </c>
    </row>
    <row r="152" spans="15:17" x14ac:dyDescent="0.25">
      <c r="O152" s="7">
        <f t="shared" si="12"/>
        <v>10.99999999999998</v>
      </c>
      <c r="P152" s="9">
        <f t="shared" si="13"/>
        <v>1.448770505028552E-15</v>
      </c>
      <c r="Q152" s="9">
        <f t="shared" si="14"/>
        <v>2.8509749683969232E-10</v>
      </c>
    </row>
    <row r="153" spans="15:17" x14ac:dyDescent="0.25">
      <c r="O153" s="7">
        <f t="shared" si="12"/>
        <v>11.09999999999998</v>
      </c>
      <c r="P153" s="9">
        <f t="shared" si="13"/>
        <v>1.008765634749853E-15</v>
      </c>
      <c r="Q153" s="9">
        <f t="shared" si="14"/>
        <v>1.9356603203836523E-10</v>
      </c>
    </row>
    <row r="154" spans="15:17" x14ac:dyDescent="0.25">
      <c r="O154" s="7">
        <f t="shared" si="12"/>
        <v>11.19999999999998</v>
      </c>
      <c r="P154" s="9">
        <f t="shared" si="13"/>
        <v>7.0321767646973882E-16</v>
      </c>
      <c r="Q154" s="9">
        <f t="shared" si="14"/>
        <v>1.3144243231264516E-10</v>
      </c>
    </row>
    <row r="155" spans="15:17" x14ac:dyDescent="0.25">
      <c r="O155" s="7">
        <f t="shared" si="12"/>
        <v>11.299999999999979</v>
      </c>
      <c r="P155" s="9">
        <f t="shared" si="13"/>
        <v>4.9079799633803379E-16</v>
      </c>
      <c r="Q155" s="9">
        <f t="shared" si="14"/>
        <v>8.9276749054311831E-11</v>
      </c>
    </row>
    <row r="156" spans="15:17" x14ac:dyDescent="0.25">
      <c r="O156" s="7">
        <f t="shared" si="12"/>
        <v>11.399999999999979</v>
      </c>
      <c r="P156" s="9">
        <f t="shared" si="13"/>
        <v>3.4295223487181614E-16</v>
      </c>
      <c r="Q156" s="9">
        <f t="shared" si="14"/>
        <v>6.0654370083721943E-11</v>
      </c>
    </row>
    <row r="157" spans="15:17" x14ac:dyDescent="0.25">
      <c r="O157" s="7">
        <f t="shared" si="12"/>
        <v>11.499999999999979</v>
      </c>
      <c r="P157" s="9">
        <f t="shared" si="13"/>
        <v>2.3993100829382861E-16</v>
      </c>
      <c r="Q157" s="9">
        <f t="shared" si="14"/>
        <v>4.1222125097857844E-11</v>
      </c>
    </row>
    <row r="158" spans="15:17" x14ac:dyDescent="0.25">
      <c r="O158" s="7">
        <f t="shared" si="12"/>
        <v>11.599999999999978</v>
      </c>
      <c r="P158" s="9">
        <f t="shared" si="13"/>
        <v>1.6806014359881036E-16</v>
      </c>
      <c r="Q158" s="9">
        <f t="shared" si="14"/>
        <v>2.8026304222608996E-11</v>
      </c>
    </row>
  </sheetData>
  <pageMargins left="0.7" right="0.7" top="0.75" bottom="0.75" header="0.3" footer="0.3"/>
  <pageSetup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Gornbein, Jeffrey</dc:creator>
  <cp:lastModifiedBy>Gornbein, Jeffrey</cp:lastModifiedBy>
  <cp:lastPrinted>2014-11-04T19:01:15Z</cp:lastPrinted>
  <dcterms:created xsi:type="dcterms:W3CDTF">2014-11-04T18:25:49Z</dcterms:created>
  <dcterms:modified xsi:type="dcterms:W3CDTF">2014-11-04T19:19:55Z</dcterms:modified>
</cp:coreProperties>
</file>