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LASS &amp; my talks\BM 170A\EXCEL demos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S4" i="1" l="1"/>
  <c r="S3" i="1"/>
  <c r="T3" i="1"/>
  <c r="R4" i="1"/>
  <c r="R5" i="1" s="1"/>
  <c r="S5" i="1" s="1"/>
  <c r="C10" i="1"/>
  <c r="C12" i="1" s="1"/>
  <c r="V3" i="1" l="1"/>
  <c r="W3" i="1" s="1"/>
  <c r="V4" i="1"/>
  <c r="R6" i="1"/>
  <c r="S6" i="1" s="1"/>
  <c r="T5" i="1"/>
  <c r="T4" i="1"/>
  <c r="C13" i="1"/>
  <c r="C16" i="1" s="1"/>
  <c r="X4" i="1" l="1"/>
  <c r="W4" i="1"/>
  <c r="R7" i="1"/>
  <c r="S7" i="1" s="1"/>
  <c r="T6" i="1"/>
  <c r="C14" i="1"/>
  <c r="R8" i="1" l="1"/>
  <c r="S8" i="1" s="1"/>
  <c r="T7" i="1"/>
  <c r="R9" i="1" l="1"/>
  <c r="S9" i="1" s="1"/>
  <c r="T8" i="1"/>
  <c r="R10" i="1" l="1"/>
  <c r="S10" i="1" s="1"/>
  <c r="T9" i="1"/>
  <c r="R11" i="1" l="1"/>
  <c r="S11" i="1" s="1"/>
  <c r="T10" i="1"/>
  <c r="R12" i="1" l="1"/>
  <c r="S12" i="1" s="1"/>
  <c r="T11" i="1"/>
  <c r="R13" i="1" l="1"/>
  <c r="S13" i="1" s="1"/>
  <c r="T12" i="1"/>
  <c r="R14" i="1" l="1"/>
  <c r="S14" i="1" s="1"/>
  <c r="T13" i="1"/>
  <c r="R15" i="1" l="1"/>
  <c r="S15" i="1" s="1"/>
  <c r="T14" i="1"/>
  <c r="R16" i="1" l="1"/>
  <c r="S16" i="1" s="1"/>
  <c r="T15" i="1"/>
  <c r="R17" i="1" l="1"/>
  <c r="S17" i="1" s="1"/>
  <c r="T16" i="1"/>
  <c r="R18" i="1" l="1"/>
  <c r="S18" i="1" s="1"/>
  <c r="T17" i="1"/>
  <c r="R19" i="1" l="1"/>
  <c r="S19" i="1" s="1"/>
  <c r="T18" i="1"/>
  <c r="R20" i="1" l="1"/>
  <c r="S20" i="1" s="1"/>
  <c r="T19" i="1"/>
  <c r="R21" i="1" l="1"/>
  <c r="S21" i="1" s="1"/>
  <c r="T20" i="1"/>
  <c r="R22" i="1" l="1"/>
  <c r="S22" i="1" s="1"/>
  <c r="T21" i="1"/>
  <c r="R23" i="1" l="1"/>
  <c r="S23" i="1" s="1"/>
  <c r="T22" i="1"/>
  <c r="R24" i="1" l="1"/>
  <c r="S24" i="1" s="1"/>
  <c r="T23" i="1"/>
  <c r="R25" i="1" l="1"/>
  <c r="S25" i="1" s="1"/>
  <c r="T24" i="1"/>
  <c r="R26" i="1" l="1"/>
  <c r="S26" i="1" s="1"/>
  <c r="T25" i="1"/>
  <c r="R27" i="1" l="1"/>
  <c r="S27" i="1" s="1"/>
  <c r="T26" i="1"/>
  <c r="R28" i="1" l="1"/>
  <c r="S28" i="1" s="1"/>
  <c r="T27" i="1"/>
  <c r="R29" i="1" l="1"/>
  <c r="S29" i="1" s="1"/>
  <c r="T28" i="1"/>
  <c r="R30" i="1" l="1"/>
  <c r="S30" i="1" s="1"/>
  <c r="T29" i="1"/>
  <c r="R31" i="1" l="1"/>
  <c r="S31" i="1" s="1"/>
  <c r="T30" i="1"/>
  <c r="R32" i="1" l="1"/>
  <c r="S32" i="1" s="1"/>
  <c r="T31" i="1"/>
  <c r="R33" i="1" l="1"/>
  <c r="S33" i="1" s="1"/>
  <c r="T32" i="1"/>
  <c r="R34" i="1" l="1"/>
  <c r="S34" i="1" s="1"/>
  <c r="T33" i="1"/>
  <c r="R35" i="1" l="1"/>
  <c r="S35" i="1" s="1"/>
  <c r="T34" i="1"/>
  <c r="R36" i="1" l="1"/>
  <c r="S36" i="1" s="1"/>
  <c r="T35" i="1"/>
  <c r="R37" i="1" l="1"/>
  <c r="S37" i="1" s="1"/>
  <c r="T36" i="1"/>
  <c r="R38" i="1" l="1"/>
  <c r="S38" i="1" s="1"/>
  <c r="T37" i="1"/>
  <c r="R39" i="1" l="1"/>
  <c r="S39" i="1" s="1"/>
  <c r="T38" i="1"/>
  <c r="R40" i="1" l="1"/>
  <c r="S40" i="1" s="1"/>
  <c r="T39" i="1"/>
  <c r="R41" i="1" l="1"/>
  <c r="S41" i="1" s="1"/>
  <c r="T40" i="1"/>
  <c r="R42" i="1" l="1"/>
  <c r="S42" i="1" s="1"/>
  <c r="T41" i="1"/>
  <c r="R43" i="1" l="1"/>
  <c r="S43" i="1" s="1"/>
  <c r="T42" i="1"/>
  <c r="R44" i="1" l="1"/>
  <c r="S44" i="1" s="1"/>
  <c r="T43" i="1"/>
  <c r="R45" i="1" l="1"/>
  <c r="S45" i="1" s="1"/>
  <c r="T44" i="1"/>
  <c r="R46" i="1" l="1"/>
  <c r="S46" i="1" s="1"/>
  <c r="T45" i="1"/>
  <c r="R47" i="1" l="1"/>
  <c r="S47" i="1" s="1"/>
  <c r="T46" i="1"/>
  <c r="R48" i="1" l="1"/>
  <c r="S48" i="1" s="1"/>
  <c r="T47" i="1"/>
  <c r="R49" i="1" l="1"/>
  <c r="S49" i="1" s="1"/>
  <c r="T48" i="1"/>
  <c r="R50" i="1" l="1"/>
  <c r="S50" i="1" s="1"/>
  <c r="T49" i="1"/>
  <c r="R51" i="1" l="1"/>
  <c r="S51" i="1" s="1"/>
  <c r="T50" i="1"/>
  <c r="R52" i="1" l="1"/>
  <c r="S52" i="1" s="1"/>
  <c r="T51" i="1"/>
  <c r="R53" i="1" l="1"/>
  <c r="S53" i="1" s="1"/>
  <c r="T52" i="1"/>
  <c r="R54" i="1" l="1"/>
  <c r="S54" i="1" s="1"/>
  <c r="T53" i="1"/>
  <c r="R55" i="1" l="1"/>
  <c r="S55" i="1" s="1"/>
  <c r="T54" i="1"/>
  <c r="R56" i="1" l="1"/>
  <c r="S56" i="1" s="1"/>
  <c r="T55" i="1"/>
  <c r="R57" i="1" l="1"/>
  <c r="S57" i="1" s="1"/>
  <c r="T56" i="1"/>
  <c r="R58" i="1" l="1"/>
  <c r="S58" i="1" s="1"/>
  <c r="T57" i="1"/>
  <c r="R59" i="1" l="1"/>
  <c r="S59" i="1" s="1"/>
  <c r="T58" i="1"/>
  <c r="R60" i="1" l="1"/>
  <c r="S60" i="1" s="1"/>
  <c r="T59" i="1"/>
  <c r="R61" i="1" l="1"/>
  <c r="S61" i="1" s="1"/>
  <c r="T60" i="1"/>
  <c r="R62" i="1" l="1"/>
  <c r="S62" i="1" s="1"/>
  <c r="T61" i="1"/>
  <c r="R63" i="1" l="1"/>
  <c r="T62" i="1"/>
  <c r="T63" i="1" l="1"/>
  <c r="S63" i="1"/>
</calcChain>
</file>

<file path=xl/sharedStrings.xml><?xml version="1.0" encoding="utf-8"?>
<sst xmlns="http://schemas.openxmlformats.org/spreadsheetml/2006/main" count="28" uniqueCount="24">
  <si>
    <t>mean</t>
  </si>
  <si>
    <t>standard deviation (SD)</t>
  </si>
  <si>
    <t>value (X)</t>
  </si>
  <si>
    <t>enter values in red</t>
  </si>
  <si>
    <t>Z score = (X - mean) /SD</t>
  </si>
  <si>
    <t>calculated</t>
  </si>
  <si>
    <t>area below X (percentile= lower tail)</t>
  </si>
  <si>
    <t>area above X (upper tail)</t>
  </si>
  <si>
    <t>total area</t>
  </si>
  <si>
    <t>area between -X and X</t>
  </si>
  <si>
    <t>Normal (Gaussian) distribtion area (percentile) calculator</t>
  </si>
  <si>
    <t>below</t>
  </si>
  <si>
    <t>Z</t>
  </si>
  <si>
    <t xml:space="preserve"> </t>
  </si>
  <si>
    <t>f</t>
  </si>
  <si>
    <t>x</t>
  </si>
  <si>
    <t>X</t>
  </si>
  <si>
    <t>z</t>
  </si>
  <si>
    <t>=normsdist(Z)</t>
  </si>
  <si>
    <t>&lt;-</t>
  </si>
  <si>
    <t>Z (from NORMSINV)</t>
  </si>
  <si>
    <t>from percentile to X</t>
  </si>
  <si>
    <t>X = mean + Z SD</t>
  </si>
  <si>
    <t>percentile (area below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</si>
</sst>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quotePrefix="1"/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12843234045288E-2"/>
          <c:y val="6.919429388989938E-2"/>
          <c:w val="0.92356174865896867"/>
          <c:h val="0.8186872841637223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Sheet1!$T$2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Sheet1!$R$3:$R$63</c:f>
              <c:numCache>
                <c:formatCode>0.00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Sheet1!$T$3:$T$63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Sheet1!$X$2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Sheet1!$V$3:$V$4</c:f>
              <c:numCache>
                <c:formatCode>0.00</c:formatCode>
                <c:ptCount val="2"/>
                <c:pt idx="0">
                  <c:v>0.7</c:v>
                </c:pt>
                <c:pt idx="1">
                  <c:v>0.7</c:v>
                </c:pt>
              </c:numCache>
            </c:numRef>
          </c:xVal>
          <c:yVal>
            <c:numRef>
              <c:f>Sheet1!$X$3:$X$4</c:f>
              <c:numCache>
                <c:formatCode>General</c:formatCode>
                <c:ptCount val="2"/>
                <c:pt idx="0">
                  <c:v>0</c:v>
                </c:pt>
                <c:pt idx="1">
                  <c:v>0.31225393336676127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90032"/>
        <c:axId val="499085328"/>
      </c:scatterChart>
      <c:valAx>
        <c:axId val="49909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85328"/>
        <c:crosses val="autoZero"/>
        <c:crossBetween val="midCat"/>
      </c:valAx>
      <c:valAx>
        <c:axId val="49908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9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02744074466413E-2"/>
          <c:y val="3.7272337255688764E-2"/>
          <c:w val="0.91005245703510362"/>
          <c:h val="0.8231316874096873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Sheet1!$T$2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Sheet1!$S$3:$S$63</c:f>
              <c:numCache>
                <c:formatCode>0.00</c:formatCode>
                <c:ptCount val="61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81.000000000000014</c:v>
                </c:pt>
                <c:pt idx="12">
                  <c:v>82.000000000000014</c:v>
                </c:pt>
                <c:pt idx="13">
                  <c:v>83.000000000000014</c:v>
                </c:pt>
                <c:pt idx="14">
                  <c:v>84.000000000000014</c:v>
                </c:pt>
                <c:pt idx="15">
                  <c:v>85.000000000000014</c:v>
                </c:pt>
                <c:pt idx="16">
                  <c:v>86.000000000000014</c:v>
                </c:pt>
                <c:pt idx="17">
                  <c:v>87.000000000000014</c:v>
                </c:pt>
                <c:pt idx="18">
                  <c:v>88.000000000000014</c:v>
                </c:pt>
                <c:pt idx="19">
                  <c:v>89.000000000000014</c:v>
                </c:pt>
                <c:pt idx="20">
                  <c:v>90.000000000000014</c:v>
                </c:pt>
                <c:pt idx="21">
                  <c:v>91.000000000000014</c:v>
                </c:pt>
                <c:pt idx="22">
                  <c:v>92.000000000000014</c:v>
                </c:pt>
                <c:pt idx="23">
                  <c:v>93.000000000000014</c:v>
                </c:pt>
                <c:pt idx="24">
                  <c:v>94.000000000000014</c:v>
                </c:pt>
                <c:pt idx="25">
                  <c:v>95.000000000000014</c:v>
                </c:pt>
                <c:pt idx="26">
                  <c:v>96.000000000000014</c:v>
                </c:pt>
                <c:pt idx="27">
                  <c:v>97.000000000000014</c:v>
                </c:pt>
                <c:pt idx="28">
                  <c:v>98.000000000000014</c:v>
                </c:pt>
                <c:pt idx="29">
                  <c:v>99.000000000000014</c:v>
                </c:pt>
                <c:pt idx="30">
                  <c:v>100.00000000000001</c:v>
                </c:pt>
                <c:pt idx="31">
                  <c:v>101.00000000000001</c:v>
                </c:pt>
                <c:pt idx="32">
                  <c:v>102.00000000000001</c:v>
                </c:pt>
                <c:pt idx="33">
                  <c:v>103.00000000000001</c:v>
                </c:pt>
                <c:pt idx="34">
                  <c:v>104.00000000000001</c:v>
                </c:pt>
                <c:pt idx="35">
                  <c:v>105.00000000000001</c:v>
                </c:pt>
                <c:pt idx="36">
                  <c:v>106.00000000000001</c:v>
                </c:pt>
                <c:pt idx="37">
                  <c:v>107.00000000000001</c:v>
                </c:pt>
                <c:pt idx="38">
                  <c:v>108.00000000000001</c:v>
                </c:pt>
                <c:pt idx="39">
                  <c:v>109.00000000000001</c:v>
                </c:pt>
                <c:pt idx="40">
                  <c:v>110.00000000000001</c:v>
                </c:pt>
                <c:pt idx="41">
                  <c:v>111.00000000000001</c:v>
                </c:pt>
                <c:pt idx="42">
                  <c:v>112.00000000000001</c:v>
                </c:pt>
                <c:pt idx="43">
                  <c:v>113.00000000000001</c:v>
                </c:pt>
                <c:pt idx="44">
                  <c:v>114.00000000000001</c:v>
                </c:pt>
                <c:pt idx="45">
                  <c:v>115.00000000000001</c:v>
                </c:pt>
                <c:pt idx="46">
                  <c:v>116.00000000000003</c:v>
                </c:pt>
                <c:pt idx="47">
                  <c:v>117.00000000000003</c:v>
                </c:pt>
                <c:pt idx="48">
                  <c:v>118.00000000000003</c:v>
                </c:pt>
                <c:pt idx="49">
                  <c:v>119.00000000000003</c:v>
                </c:pt>
                <c:pt idx="50">
                  <c:v>120.00000000000003</c:v>
                </c:pt>
                <c:pt idx="51">
                  <c:v>121.00000000000003</c:v>
                </c:pt>
                <c:pt idx="52">
                  <c:v>122.00000000000003</c:v>
                </c:pt>
                <c:pt idx="53">
                  <c:v>123.00000000000003</c:v>
                </c:pt>
                <c:pt idx="54">
                  <c:v>124.00000000000003</c:v>
                </c:pt>
                <c:pt idx="55">
                  <c:v>125.00000000000003</c:v>
                </c:pt>
                <c:pt idx="56">
                  <c:v>126.00000000000003</c:v>
                </c:pt>
                <c:pt idx="57">
                  <c:v>127.00000000000003</c:v>
                </c:pt>
                <c:pt idx="58">
                  <c:v>128.00000000000003</c:v>
                </c:pt>
                <c:pt idx="59">
                  <c:v>129.00000000000003</c:v>
                </c:pt>
                <c:pt idx="60">
                  <c:v>130.00000000000003</c:v>
                </c:pt>
              </c:numCache>
            </c:numRef>
          </c:xVal>
          <c:yVal>
            <c:numRef>
              <c:f>Sheet1!$T$3:$T$63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Sheet1!$X$2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Sheet1!$W$3:$W$4</c:f>
              <c:numCache>
                <c:formatCode>0.00</c:formatCode>
                <c:ptCount val="2"/>
                <c:pt idx="0">
                  <c:v>107</c:v>
                </c:pt>
                <c:pt idx="1">
                  <c:v>107</c:v>
                </c:pt>
              </c:numCache>
            </c:numRef>
          </c:xVal>
          <c:yVal>
            <c:numRef>
              <c:f>Sheet1!$X$3:$X$4</c:f>
              <c:numCache>
                <c:formatCode>General</c:formatCode>
                <c:ptCount val="2"/>
                <c:pt idx="0">
                  <c:v>0</c:v>
                </c:pt>
                <c:pt idx="1">
                  <c:v>0.31225393336676127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86112"/>
        <c:axId val="499088856"/>
      </c:scatterChart>
      <c:valAx>
        <c:axId val="499086112"/>
        <c:scaling>
          <c:orientation val="minMax"/>
          <c:max val="130"/>
          <c:min val="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88856"/>
        <c:crosses val="autoZero"/>
        <c:crossBetween val="midCat"/>
        <c:majorUnit val="5"/>
      </c:valAx>
      <c:valAx>
        <c:axId val="499088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86112"/>
        <c:crossesAt val="10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0</xdr:row>
      <xdr:rowOff>242886</xdr:rowOff>
    </xdr:from>
    <xdr:to>
      <xdr:col>16</xdr:col>
      <xdr:colOff>47624</xdr:colOff>
      <xdr:row>22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447674</xdr:colOff>
      <xdr:row>24</xdr:row>
      <xdr:rowOff>176212</xdr:rowOff>
    </xdr:from>
    <xdr:to>
      <xdr:col>15</xdr:col>
      <xdr:colOff>609599</xdr:colOff>
      <xdr:row>44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7"/>
  <sheetViews>
    <sheetView tabSelected="1" workbookViewId="0">
      <selection activeCell="C25" sqref="C25"/>
    </sheetView>
  </sheetViews>
  <sheetFormatPr defaultRowHeight="15" x14ac:dyDescent="0.25"/>
  <cols>
    <col min="1" max="1" width="4.140625" customWidth="1"/>
    <col min="2" max="2" width="37.28515625" customWidth="1"/>
    <col min="3" max="3" width="22.5703125" customWidth="1"/>
    <col min="6" max="6" width="9.140625" style="13"/>
    <col min="7" max="7" width="9.140625" style="1"/>
    <col min="21" max="21" width="5.28515625" customWidth="1"/>
  </cols>
  <sheetData>
    <row r="1" spans="2:24" ht="21" x14ac:dyDescent="0.35">
      <c r="B1" s="2" t="s">
        <v>10</v>
      </c>
    </row>
    <row r="2" spans="2:24" x14ac:dyDescent="0.25">
      <c r="R2" s="21" t="s">
        <v>12</v>
      </c>
      <c r="S2" s="21" t="s">
        <v>16</v>
      </c>
      <c r="T2" s="22" t="s">
        <v>14</v>
      </c>
      <c r="V2" s="20" t="s">
        <v>17</v>
      </c>
      <c r="W2" s="20" t="s">
        <v>15</v>
      </c>
      <c r="X2" s="20" t="s">
        <v>14</v>
      </c>
    </row>
    <row r="3" spans="2:24" ht="15.75" x14ac:dyDescent="0.25">
      <c r="C3" s="6" t="s">
        <v>3</v>
      </c>
      <c r="R3" s="13">
        <v>-3</v>
      </c>
      <c r="S3" s="13">
        <f>C$5+R3*C$6</f>
        <v>70</v>
      </c>
      <c r="T3" s="1">
        <f>_xlfn.NORM.DIST(R3,0,1,0)</f>
        <v>4.4318484119380075E-3</v>
      </c>
      <c r="V3" s="15">
        <f>C10</f>
        <v>0.7</v>
      </c>
      <c r="W3" s="15">
        <f>C5+V3*C6</f>
        <v>107</v>
      </c>
      <c r="X3" s="14">
        <v>0</v>
      </c>
    </row>
    <row r="4" spans="2:24" ht="15.75" x14ac:dyDescent="0.25">
      <c r="B4" s="3"/>
      <c r="C4" s="17" t="s">
        <v>11</v>
      </c>
      <c r="R4" s="13">
        <f t="shared" ref="R4:R35" si="0">R3+0.1</f>
        <v>-2.9</v>
      </c>
      <c r="S4" s="13">
        <f t="shared" ref="S4:S63" si="1">C$5+R4*C$6</f>
        <v>71</v>
      </c>
      <c r="T4" s="1">
        <f t="shared" ref="T4:T63" si="2">_xlfn.NORM.DIST(R4,0,1,0)</f>
        <v>5.9525324197758538E-3</v>
      </c>
      <c r="V4" s="15">
        <f>C10</f>
        <v>0.7</v>
      </c>
      <c r="W4" s="15">
        <f>C5+V4*C6</f>
        <v>107</v>
      </c>
      <c r="X4" s="14">
        <f>_xlfn.NORM.DIST(V4,0,1,0)</f>
        <v>0.31225393336676127</v>
      </c>
    </row>
    <row r="5" spans="2:24" ht="15.75" x14ac:dyDescent="0.25">
      <c r="B5" s="6" t="s">
        <v>0</v>
      </c>
      <c r="C5" s="6">
        <v>100</v>
      </c>
      <c r="R5" s="13">
        <f t="shared" si="0"/>
        <v>-2.8</v>
      </c>
      <c r="S5" s="13">
        <f t="shared" si="1"/>
        <v>72</v>
      </c>
      <c r="T5" s="1">
        <f t="shared" si="2"/>
        <v>7.9154515829799686E-3</v>
      </c>
    </row>
    <row r="6" spans="2:24" ht="15.75" x14ac:dyDescent="0.25">
      <c r="B6" s="6" t="s">
        <v>1</v>
      </c>
      <c r="C6" s="6">
        <v>10</v>
      </c>
      <c r="R6" s="13">
        <f t="shared" si="0"/>
        <v>-2.6999999999999997</v>
      </c>
      <c r="S6" s="13">
        <f t="shared" si="1"/>
        <v>73</v>
      </c>
      <c r="T6" s="1">
        <f t="shared" si="2"/>
        <v>1.0420934814422605E-2</v>
      </c>
    </row>
    <row r="7" spans="2:24" ht="15.75" x14ac:dyDescent="0.25">
      <c r="B7" s="6" t="s">
        <v>2</v>
      </c>
      <c r="C7" s="6">
        <v>107</v>
      </c>
      <c r="D7" s="19" t="s">
        <v>19</v>
      </c>
      <c r="R7" s="13">
        <f t="shared" si="0"/>
        <v>-2.5999999999999996</v>
      </c>
      <c r="S7" s="13">
        <f t="shared" si="1"/>
        <v>74</v>
      </c>
      <c r="T7" s="1">
        <f t="shared" si="2"/>
        <v>1.3582969233685634E-2</v>
      </c>
    </row>
    <row r="8" spans="2:24" ht="15.75" x14ac:dyDescent="0.25">
      <c r="B8" s="5"/>
      <c r="C8" s="4"/>
      <c r="R8" s="13">
        <f t="shared" si="0"/>
        <v>-2.4999999999999996</v>
      </c>
      <c r="S8" s="13">
        <f t="shared" si="1"/>
        <v>75</v>
      </c>
      <c r="T8" s="1">
        <f t="shared" si="2"/>
        <v>1.7528300493568554E-2</v>
      </c>
    </row>
    <row r="9" spans="2:24" ht="15.75" x14ac:dyDescent="0.25">
      <c r="B9" s="7" t="s">
        <v>5</v>
      </c>
      <c r="R9" s="13">
        <f t="shared" si="0"/>
        <v>-2.3999999999999995</v>
      </c>
      <c r="S9" s="13">
        <f t="shared" si="1"/>
        <v>76</v>
      </c>
      <c r="T9" s="1">
        <f t="shared" si="2"/>
        <v>2.2394530294842931E-2</v>
      </c>
    </row>
    <row r="10" spans="2:24" ht="15.75" x14ac:dyDescent="0.25">
      <c r="B10" s="5" t="s">
        <v>4</v>
      </c>
      <c r="C10" s="16">
        <f>(C7-C5)/C6</f>
        <v>0.7</v>
      </c>
      <c r="R10" s="13">
        <f t="shared" si="0"/>
        <v>-2.2999999999999994</v>
      </c>
      <c r="S10" s="13">
        <f t="shared" si="1"/>
        <v>77</v>
      </c>
      <c r="T10" s="1">
        <f t="shared" si="2"/>
        <v>2.832703774160121E-2</v>
      </c>
    </row>
    <row r="11" spans="2:24" x14ac:dyDescent="0.25">
      <c r="R11" s="13">
        <f t="shared" si="0"/>
        <v>-2.1999999999999993</v>
      </c>
      <c r="S11" s="13">
        <f t="shared" si="1"/>
        <v>78</v>
      </c>
      <c r="T11" s="1">
        <f t="shared" si="2"/>
        <v>3.5474592846231487E-2</v>
      </c>
    </row>
    <row r="12" spans="2:24" ht="15.75" x14ac:dyDescent="0.25">
      <c r="B12" s="5" t="s">
        <v>6</v>
      </c>
      <c r="C12" s="8">
        <f>NORMSDIST(C10)</f>
        <v>0.75803634777692697</v>
      </c>
      <c r="D12" s="19" t="s">
        <v>18</v>
      </c>
      <c r="R12" s="13">
        <f t="shared" si="0"/>
        <v>-2.0999999999999992</v>
      </c>
      <c r="S12" s="13">
        <f t="shared" si="1"/>
        <v>79</v>
      </c>
      <c r="T12" s="1">
        <f t="shared" si="2"/>
        <v>4.3983595980427267E-2</v>
      </c>
    </row>
    <row r="13" spans="2:24" ht="15.75" x14ac:dyDescent="0.25">
      <c r="B13" s="9" t="s">
        <v>7</v>
      </c>
      <c r="C13" s="10">
        <f>1-NORMSDIST(C10)</f>
        <v>0.24196365222307303</v>
      </c>
      <c r="R13" s="13">
        <f t="shared" si="0"/>
        <v>-1.9999999999999991</v>
      </c>
      <c r="S13" s="13">
        <f t="shared" si="1"/>
        <v>80</v>
      </c>
      <c r="T13" s="1">
        <f t="shared" si="2"/>
        <v>5.3990966513188146E-2</v>
      </c>
    </row>
    <row r="14" spans="2:24" ht="15.75" x14ac:dyDescent="0.25">
      <c r="B14" s="11" t="s">
        <v>8</v>
      </c>
      <c r="C14" s="12">
        <f>SUM(C12:C13)</f>
        <v>1</v>
      </c>
      <c r="R14" s="13">
        <f t="shared" si="0"/>
        <v>-1.899999999999999</v>
      </c>
      <c r="S14" s="13">
        <f t="shared" si="1"/>
        <v>81.000000000000014</v>
      </c>
      <c r="T14" s="1">
        <f t="shared" si="2"/>
        <v>6.561581477467672E-2</v>
      </c>
    </row>
    <row r="15" spans="2:24" x14ac:dyDescent="0.25">
      <c r="R15" s="13">
        <f t="shared" si="0"/>
        <v>-1.7999999999999989</v>
      </c>
      <c r="S15" s="13">
        <f t="shared" si="1"/>
        <v>82.000000000000014</v>
      </c>
      <c r="T15" s="1">
        <f t="shared" si="2"/>
        <v>7.8950158300894302E-2</v>
      </c>
    </row>
    <row r="16" spans="2:24" ht="15.75" x14ac:dyDescent="0.25">
      <c r="B16" s="11" t="s">
        <v>9</v>
      </c>
      <c r="C16" s="12">
        <f>ABS(C12-C13)</f>
        <v>0.51607269555385393</v>
      </c>
      <c r="R16" s="13">
        <f t="shared" si="0"/>
        <v>-1.6999999999999988</v>
      </c>
      <c r="S16" s="13">
        <f t="shared" si="1"/>
        <v>83.000000000000014</v>
      </c>
      <c r="T16" s="1">
        <f t="shared" si="2"/>
        <v>9.4049077376887114E-2</v>
      </c>
    </row>
    <row r="17" spans="2:20" x14ac:dyDescent="0.25">
      <c r="R17" s="13">
        <f t="shared" si="0"/>
        <v>-1.5999999999999988</v>
      </c>
      <c r="S17" s="13">
        <f t="shared" si="1"/>
        <v>84.000000000000014</v>
      </c>
      <c r="T17" s="1">
        <f t="shared" si="2"/>
        <v>0.11092083467945579</v>
      </c>
    </row>
    <row r="18" spans="2:20" x14ac:dyDescent="0.25">
      <c r="R18" s="13">
        <f t="shared" si="0"/>
        <v>-1.4999999999999987</v>
      </c>
      <c r="S18" s="13">
        <f t="shared" si="1"/>
        <v>85.000000000000014</v>
      </c>
      <c r="T18" s="1">
        <f t="shared" si="2"/>
        <v>0.12951759566589199</v>
      </c>
    </row>
    <row r="19" spans="2:20" x14ac:dyDescent="0.25">
      <c r="B19" s="26" t="s">
        <v>21</v>
      </c>
      <c r="R19" s="13">
        <f t="shared" si="0"/>
        <v>-1.3999999999999986</v>
      </c>
      <c r="S19" s="13">
        <f t="shared" si="1"/>
        <v>86.000000000000014</v>
      </c>
      <c r="T19" s="1">
        <f t="shared" si="2"/>
        <v>0.14972746563574515</v>
      </c>
    </row>
    <row r="20" spans="2:20" x14ac:dyDescent="0.25">
      <c r="B20" s="24" t="s">
        <v>23</v>
      </c>
      <c r="C20" s="24">
        <v>0.75800000000000001</v>
      </c>
      <c r="R20" s="13">
        <f t="shared" si="0"/>
        <v>-1.2999999999999985</v>
      </c>
      <c r="S20" s="13">
        <f t="shared" si="1"/>
        <v>87.000000000000014</v>
      </c>
      <c r="T20" s="1">
        <f t="shared" si="2"/>
        <v>0.17136859204780769</v>
      </c>
    </row>
    <row r="21" spans="2:20" x14ac:dyDescent="0.25">
      <c r="B21" s="18" t="s">
        <v>20</v>
      </c>
      <c r="C21" s="23">
        <f>NORMSINV(C20)</f>
        <v>0.69988360019734119</v>
      </c>
      <c r="R21" s="13">
        <f t="shared" si="0"/>
        <v>-1.1999999999999984</v>
      </c>
      <c r="S21" s="13">
        <f t="shared" si="1"/>
        <v>88.000000000000014</v>
      </c>
      <c r="T21" s="1">
        <f t="shared" si="2"/>
        <v>0.19418605498321331</v>
      </c>
    </row>
    <row r="22" spans="2:20" x14ac:dyDescent="0.25">
      <c r="B22" s="18" t="s">
        <v>22</v>
      </c>
      <c r="C22" s="25">
        <f>C21*C6+C5</f>
        <v>106.99883600197342</v>
      </c>
      <c r="R22" s="13">
        <f t="shared" si="0"/>
        <v>-1.0999999999999983</v>
      </c>
      <c r="S22" s="13">
        <f t="shared" si="1"/>
        <v>89.000000000000014</v>
      </c>
      <c r="T22" s="1">
        <f t="shared" si="2"/>
        <v>0.21785217703255097</v>
      </c>
    </row>
    <row r="23" spans="2:20" x14ac:dyDescent="0.25">
      <c r="C23" t="s">
        <v>13</v>
      </c>
      <c r="R23" s="13">
        <f t="shared" si="0"/>
        <v>-0.99999999999999833</v>
      </c>
      <c r="S23" s="13">
        <f t="shared" si="1"/>
        <v>90.000000000000014</v>
      </c>
      <c r="T23" s="1">
        <f t="shared" si="2"/>
        <v>0.24197072451914375</v>
      </c>
    </row>
    <row r="24" spans="2:20" x14ac:dyDescent="0.25">
      <c r="R24" s="13">
        <f t="shared" si="0"/>
        <v>-0.89999999999999836</v>
      </c>
      <c r="S24" s="13">
        <f t="shared" si="1"/>
        <v>91.000000000000014</v>
      </c>
      <c r="T24" s="1">
        <f t="shared" si="2"/>
        <v>0.26608524989875521</v>
      </c>
    </row>
    <row r="25" spans="2:20" x14ac:dyDescent="0.25">
      <c r="R25" s="13">
        <f t="shared" si="0"/>
        <v>-0.79999999999999838</v>
      </c>
      <c r="S25" s="13">
        <f t="shared" si="1"/>
        <v>92.000000000000014</v>
      </c>
      <c r="T25" s="1">
        <f t="shared" si="2"/>
        <v>0.28969155276148312</v>
      </c>
    </row>
    <row r="26" spans="2:20" x14ac:dyDescent="0.25">
      <c r="R26" s="13">
        <f t="shared" si="0"/>
        <v>-0.6999999999999984</v>
      </c>
      <c r="S26" s="13">
        <f t="shared" si="1"/>
        <v>93.000000000000014</v>
      </c>
      <c r="T26" s="1">
        <f t="shared" si="2"/>
        <v>0.3122539333667616</v>
      </c>
    </row>
    <row r="27" spans="2:20" x14ac:dyDescent="0.25">
      <c r="R27" s="13">
        <f t="shared" si="0"/>
        <v>-0.59999999999999842</v>
      </c>
      <c r="S27" s="13">
        <f t="shared" si="1"/>
        <v>94.000000000000014</v>
      </c>
      <c r="T27" s="1">
        <f t="shared" si="2"/>
        <v>0.33322460289179995</v>
      </c>
    </row>
    <row r="28" spans="2:20" x14ac:dyDescent="0.25">
      <c r="R28" s="13">
        <f t="shared" si="0"/>
        <v>-0.49999999999999845</v>
      </c>
      <c r="S28" s="13">
        <f t="shared" si="1"/>
        <v>95.000000000000014</v>
      </c>
      <c r="T28" s="1">
        <f t="shared" si="2"/>
        <v>0.3520653267642998</v>
      </c>
    </row>
    <row r="29" spans="2:20" x14ac:dyDescent="0.25">
      <c r="R29" s="13">
        <f t="shared" si="0"/>
        <v>-0.39999999999999847</v>
      </c>
      <c r="S29" s="13">
        <f t="shared" si="1"/>
        <v>96.000000000000014</v>
      </c>
      <c r="T29" s="1">
        <f t="shared" si="2"/>
        <v>0.36827014030332356</v>
      </c>
    </row>
    <row r="30" spans="2:20" x14ac:dyDescent="0.25">
      <c r="R30" s="13">
        <f t="shared" si="0"/>
        <v>-0.29999999999999849</v>
      </c>
      <c r="S30" s="13">
        <f t="shared" si="1"/>
        <v>97.000000000000014</v>
      </c>
      <c r="T30" s="1">
        <f t="shared" si="2"/>
        <v>0.38138781546052425</v>
      </c>
    </row>
    <row r="31" spans="2:20" x14ac:dyDescent="0.25">
      <c r="R31" s="13">
        <f t="shared" si="0"/>
        <v>-0.19999999999999848</v>
      </c>
      <c r="S31" s="13">
        <f t="shared" si="1"/>
        <v>98.000000000000014</v>
      </c>
      <c r="T31" s="1">
        <f t="shared" si="2"/>
        <v>0.39104269397545599</v>
      </c>
    </row>
    <row r="32" spans="2:20" x14ac:dyDescent="0.25">
      <c r="R32" s="13">
        <f t="shared" si="0"/>
        <v>-9.9999999999998479E-2</v>
      </c>
      <c r="S32" s="13">
        <f t="shared" si="1"/>
        <v>99.000000000000014</v>
      </c>
      <c r="T32" s="1">
        <f t="shared" si="2"/>
        <v>0.39695254747701186</v>
      </c>
    </row>
    <row r="33" spans="18:20" x14ac:dyDescent="0.25">
      <c r="R33" s="13">
        <f t="shared" si="0"/>
        <v>1.5265566588595902E-15</v>
      </c>
      <c r="S33" s="13">
        <f t="shared" si="1"/>
        <v>100.00000000000001</v>
      </c>
      <c r="T33" s="1">
        <f t="shared" si="2"/>
        <v>0.3989422804014327</v>
      </c>
    </row>
    <row r="34" spans="18:20" x14ac:dyDescent="0.25">
      <c r="R34" s="13">
        <f t="shared" si="0"/>
        <v>0.10000000000000153</v>
      </c>
      <c r="S34" s="13">
        <f t="shared" si="1"/>
        <v>101.00000000000001</v>
      </c>
      <c r="T34" s="1">
        <f t="shared" si="2"/>
        <v>0.39695254747701175</v>
      </c>
    </row>
    <row r="35" spans="18:20" x14ac:dyDescent="0.25">
      <c r="R35" s="13">
        <f t="shared" si="0"/>
        <v>0.20000000000000154</v>
      </c>
      <c r="S35" s="13">
        <f t="shared" si="1"/>
        <v>102.00000000000001</v>
      </c>
      <c r="T35" s="1">
        <f t="shared" si="2"/>
        <v>0.39104269397545577</v>
      </c>
    </row>
    <row r="36" spans="18:20" x14ac:dyDescent="0.25">
      <c r="R36" s="13">
        <f t="shared" ref="R36:R63" si="3">R35+0.1</f>
        <v>0.30000000000000154</v>
      </c>
      <c r="S36" s="13">
        <f t="shared" si="1"/>
        <v>103.00000000000001</v>
      </c>
      <c r="T36" s="1">
        <f t="shared" si="2"/>
        <v>0.38138781546052397</v>
      </c>
    </row>
    <row r="37" spans="18:20" x14ac:dyDescent="0.25">
      <c r="R37" s="13">
        <f t="shared" si="3"/>
        <v>0.40000000000000158</v>
      </c>
      <c r="S37" s="13">
        <f t="shared" si="1"/>
        <v>104.00000000000001</v>
      </c>
      <c r="T37" s="1">
        <f t="shared" si="2"/>
        <v>0.36827014030332311</v>
      </c>
    </row>
    <row r="38" spans="18:20" x14ac:dyDescent="0.25">
      <c r="R38" s="13">
        <f t="shared" si="3"/>
        <v>0.50000000000000155</v>
      </c>
      <c r="S38" s="13">
        <f t="shared" si="1"/>
        <v>105.00000000000001</v>
      </c>
      <c r="T38" s="1">
        <f t="shared" si="2"/>
        <v>0.35206532676429919</v>
      </c>
    </row>
    <row r="39" spans="18:20" x14ac:dyDescent="0.25">
      <c r="R39" s="13">
        <f t="shared" si="3"/>
        <v>0.60000000000000153</v>
      </c>
      <c r="S39" s="13">
        <f t="shared" si="1"/>
        <v>106.00000000000001</v>
      </c>
      <c r="T39" s="1">
        <f t="shared" si="2"/>
        <v>0.33322460289179934</v>
      </c>
    </row>
    <row r="40" spans="18:20" x14ac:dyDescent="0.25">
      <c r="R40" s="13">
        <f t="shared" si="3"/>
        <v>0.70000000000000151</v>
      </c>
      <c r="S40" s="13">
        <f t="shared" si="1"/>
        <v>107.00000000000001</v>
      </c>
      <c r="T40" s="1">
        <f t="shared" si="2"/>
        <v>0.31225393336676094</v>
      </c>
    </row>
    <row r="41" spans="18:20" x14ac:dyDescent="0.25">
      <c r="R41" s="13">
        <f t="shared" si="3"/>
        <v>0.80000000000000149</v>
      </c>
      <c r="S41" s="13">
        <f t="shared" si="1"/>
        <v>108.00000000000001</v>
      </c>
      <c r="T41" s="1">
        <f t="shared" si="2"/>
        <v>0.2896915527614824</v>
      </c>
    </row>
    <row r="42" spans="18:20" x14ac:dyDescent="0.25">
      <c r="R42" s="13">
        <f t="shared" si="3"/>
        <v>0.90000000000000147</v>
      </c>
      <c r="S42" s="13">
        <f t="shared" si="1"/>
        <v>109.00000000000001</v>
      </c>
      <c r="T42" s="1">
        <f t="shared" si="2"/>
        <v>0.26608524989875448</v>
      </c>
    </row>
    <row r="43" spans="18:20" x14ac:dyDescent="0.25">
      <c r="R43" s="13">
        <f t="shared" si="3"/>
        <v>1.0000000000000016</v>
      </c>
      <c r="S43" s="13">
        <f t="shared" si="1"/>
        <v>110.00000000000001</v>
      </c>
      <c r="T43" s="1">
        <f t="shared" si="2"/>
        <v>0.241970724519143</v>
      </c>
    </row>
    <row r="44" spans="18:20" x14ac:dyDescent="0.25">
      <c r="R44" s="13">
        <f t="shared" si="3"/>
        <v>1.1000000000000016</v>
      </c>
      <c r="S44" s="13">
        <f t="shared" si="1"/>
        <v>111.00000000000001</v>
      </c>
      <c r="T44" s="1">
        <f t="shared" si="2"/>
        <v>0.21785217703255014</v>
      </c>
    </row>
    <row r="45" spans="18:20" x14ac:dyDescent="0.25">
      <c r="R45" s="13">
        <f t="shared" si="3"/>
        <v>1.2000000000000017</v>
      </c>
      <c r="S45" s="13">
        <f t="shared" si="1"/>
        <v>112.00000000000001</v>
      </c>
      <c r="T45" s="1">
        <f t="shared" si="2"/>
        <v>0.19418605498321254</v>
      </c>
    </row>
    <row r="46" spans="18:20" x14ac:dyDescent="0.25">
      <c r="R46" s="13">
        <f t="shared" si="3"/>
        <v>1.3000000000000018</v>
      </c>
      <c r="S46" s="13">
        <f t="shared" si="1"/>
        <v>113.00000000000001</v>
      </c>
      <c r="T46" s="1">
        <f t="shared" si="2"/>
        <v>0.17136859204780694</v>
      </c>
    </row>
    <row r="47" spans="18:20" x14ac:dyDescent="0.25">
      <c r="R47" s="13">
        <f t="shared" si="3"/>
        <v>1.4000000000000019</v>
      </c>
      <c r="S47" s="13">
        <f t="shared" si="1"/>
        <v>114.00000000000001</v>
      </c>
      <c r="T47" s="1">
        <f t="shared" si="2"/>
        <v>0.14972746563574449</v>
      </c>
    </row>
    <row r="48" spans="18:20" x14ac:dyDescent="0.25">
      <c r="R48" s="13">
        <f t="shared" si="3"/>
        <v>1.500000000000002</v>
      </c>
      <c r="S48" s="13">
        <f t="shared" si="1"/>
        <v>115.00000000000001</v>
      </c>
      <c r="T48" s="1">
        <f t="shared" si="2"/>
        <v>0.12951759566589133</v>
      </c>
    </row>
    <row r="49" spans="18:20" x14ac:dyDescent="0.25">
      <c r="R49" s="13">
        <f t="shared" si="3"/>
        <v>1.6000000000000021</v>
      </c>
      <c r="S49" s="13">
        <f t="shared" si="1"/>
        <v>116.00000000000003</v>
      </c>
      <c r="T49" s="1">
        <f t="shared" si="2"/>
        <v>0.1109208346794552</v>
      </c>
    </row>
    <row r="50" spans="18:20" x14ac:dyDescent="0.25">
      <c r="R50" s="13">
        <f t="shared" si="3"/>
        <v>1.7000000000000022</v>
      </c>
      <c r="S50" s="13">
        <f t="shared" si="1"/>
        <v>117.00000000000003</v>
      </c>
      <c r="T50" s="1">
        <f t="shared" si="2"/>
        <v>9.4049077376886586E-2</v>
      </c>
    </row>
    <row r="51" spans="18:20" x14ac:dyDescent="0.25">
      <c r="R51" s="13">
        <f t="shared" si="3"/>
        <v>1.8000000000000023</v>
      </c>
      <c r="S51" s="13">
        <f t="shared" si="1"/>
        <v>118.00000000000003</v>
      </c>
      <c r="T51" s="1">
        <f t="shared" si="2"/>
        <v>7.8950158300893844E-2</v>
      </c>
    </row>
    <row r="52" spans="18:20" x14ac:dyDescent="0.25">
      <c r="R52" s="13">
        <f t="shared" si="3"/>
        <v>1.9000000000000024</v>
      </c>
      <c r="S52" s="13">
        <f t="shared" si="1"/>
        <v>119.00000000000003</v>
      </c>
      <c r="T52" s="1">
        <f t="shared" si="2"/>
        <v>6.5615814774676304E-2</v>
      </c>
    </row>
    <row r="53" spans="18:20" x14ac:dyDescent="0.25">
      <c r="R53" s="13">
        <f t="shared" si="3"/>
        <v>2.0000000000000022</v>
      </c>
      <c r="S53" s="13">
        <f t="shared" si="1"/>
        <v>120.00000000000003</v>
      </c>
      <c r="T53" s="1">
        <f t="shared" si="2"/>
        <v>5.3990966513187813E-2</v>
      </c>
    </row>
    <row r="54" spans="18:20" x14ac:dyDescent="0.25">
      <c r="R54" s="13">
        <f t="shared" si="3"/>
        <v>2.1000000000000023</v>
      </c>
      <c r="S54" s="13">
        <f t="shared" si="1"/>
        <v>121.00000000000003</v>
      </c>
      <c r="T54" s="1">
        <f t="shared" si="2"/>
        <v>4.3983595980426976E-2</v>
      </c>
    </row>
    <row r="55" spans="18:20" x14ac:dyDescent="0.25">
      <c r="R55" s="13">
        <f t="shared" si="3"/>
        <v>2.2000000000000024</v>
      </c>
      <c r="S55" s="13">
        <f t="shared" si="1"/>
        <v>122.00000000000003</v>
      </c>
      <c r="T55" s="1">
        <f t="shared" si="2"/>
        <v>3.5474592846231251E-2</v>
      </c>
    </row>
    <row r="56" spans="18:20" x14ac:dyDescent="0.25">
      <c r="R56" s="13">
        <f t="shared" si="3"/>
        <v>2.3000000000000025</v>
      </c>
      <c r="S56" s="13">
        <f t="shared" si="1"/>
        <v>123.00000000000003</v>
      </c>
      <c r="T56" s="1">
        <f t="shared" si="2"/>
        <v>2.8327037741601009E-2</v>
      </c>
    </row>
    <row r="57" spans="18:20" x14ac:dyDescent="0.25">
      <c r="R57" s="13">
        <f t="shared" si="3"/>
        <v>2.4000000000000026</v>
      </c>
      <c r="S57" s="13">
        <f t="shared" si="1"/>
        <v>124.00000000000003</v>
      </c>
      <c r="T57" s="1">
        <f t="shared" si="2"/>
        <v>2.2394530294842761E-2</v>
      </c>
    </row>
    <row r="58" spans="18:20" x14ac:dyDescent="0.25">
      <c r="R58" s="13">
        <f t="shared" si="3"/>
        <v>2.5000000000000027</v>
      </c>
      <c r="S58" s="13">
        <f t="shared" si="1"/>
        <v>125.00000000000003</v>
      </c>
      <c r="T58" s="1">
        <f t="shared" si="2"/>
        <v>1.7528300493568419E-2</v>
      </c>
    </row>
    <row r="59" spans="18:20" x14ac:dyDescent="0.25">
      <c r="R59" s="13">
        <f t="shared" si="3"/>
        <v>2.6000000000000028</v>
      </c>
      <c r="S59" s="13">
        <f t="shared" si="1"/>
        <v>126.00000000000003</v>
      </c>
      <c r="T59" s="1">
        <f t="shared" si="2"/>
        <v>1.3582969233685523E-2</v>
      </c>
    </row>
    <row r="60" spans="18:20" x14ac:dyDescent="0.25">
      <c r="R60" s="13">
        <f t="shared" si="3"/>
        <v>2.7000000000000028</v>
      </c>
      <c r="S60" s="13">
        <f t="shared" si="1"/>
        <v>127.00000000000003</v>
      </c>
      <c r="T60" s="1">
        <f t="shared" si="2"/>
        <v>1.0420934814422515E-2</v>
      </c>
    </row>
    <row r="61" spans="18:20" x14ac:dyDescent="0.25">
      <c r="R61" s="13">
        <f t="shared" si="3"/>
        <v>2.8000000000000029</v>
      </c>
      <c r="S61" s="13">
        <f t="shared" si="1"/>
        <v>128.00000000000003</v>
      </c>
      <c r="T61" s="1">
        <f t="shared" si="2"/>
        <v>7.9154515829798974E-3</v>
      </c>
    </row>
    <row r="62" spans="18:20" x14ac:dyDescent="0.25">
      <c r="R62" s="13">
        <f t="shared" si="3"/>
        <v>2.900000000000003</v>
      </c>
      <c r="S62" s="13">
        <f t="shared" si="1"/>
        <v>129.00000000000003</v>
      </c>
      <c r="T62" s="1">
        <f t="shared" si="2"/>
        <v>5.9525324197758009E-3</v>
      </c>
    </row>
    <row r="63" spans="18:20" x14ac:dyDescent="0.25">
      <c r="R63" s="13">
        <f t="shared" si="3"/>
        <v>3.0000000000000031</v>
      </c>
      <c r="S63" s="13">
        <f t="shared" si="1"/>
        <v>130.00000000000003</v>
      </c>
      <c r="T63" s="1">
        <f t="shared" si="2"/>
        <v>4.4318484119379676E-3</v>
      </c>
    </row>
    <row r="65" spans="6:6" x14ac:dyDescent="0.25">
      <c r="F65" s="13" t="s">
        <v>13</v>
      </c>
    </row>
    <row r="66" spans="6:6" x14ac:dyDescent="0.25">
      <c r="F66" s="13" t="s">
        <v>13</v>
      </c>
    </row>
    <row r="67" spans="6:6" x14ac:dyDescent="0.25">
      <c r="F67" s="13" t="s">
        <v>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</dc:creator>
  <cp:lastModifiedBy>gornbein</cp:lastModifiedBy>
  <dcterms:created xsi:type="dcterms:W3CDTF">2020-09-16T16:32:59Z</dcterms:created>
  <dcterms:modified xsi:type="dcterms:W3CDTF">2022-09-21T02:39:28Z</dcterms:modified>
</cp:coreProperties>
</file>